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5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6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7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Il mio Drive\Documents\documents new\lavoro\relazione previsionale performance 2019 2023\coeweb\2024\dati1Trim24\new_1_2024\"/>
    </mc:Choice>
  </mc:AlternateContent>
  <bookViews>
    <workbookView xWindow="14295" yWindow="210" windowWidth="12150" windowHeight="11670" tabRatio="844"/>
  </bookViews>
  <sheets>
    <sheet name="2024-Q1" sheetId="11" r:id="rId1"/>
    <sheet name="saldoimportexport24" sheetId="13" r:id="rId2"/>
    <sheet name="2023-Q1 Q2 Q3 Q4 " sheetId="7" r:id="rId3"/>
    <sheet name="variazioni %" sheetId="10" r:id="rId4"/>
    <sheet name="saldoimportexport23" sheetId="9" r:id="rId5"/>
    <sheet name="2022-Q1 Q2 q3" sheetId="8" r:id="rId6"/>
    <sheet name="2022-Q1 Q2 Q3 q4" sheetId="1" r:id="rId7"/>
    <sheet name="2021 q1q2q3q4" sheetId="2" r:id="rId8"/>
    <sheet name="saldoimportexport22" sheetId="3" r:id="rId9"/>
    <sheet name="2020 q1q2q3q4" sheetId="4" r:id="rId10"/>
    <sheet name="2019 q1q2q3q4" sheetId="5" r:id="rId11"/>
    <sheet name="storico" sheetId="6" r:id="rId12"/>
  </sheets>
  <calcPr calcId="162913"/>
</workbook>
</file>

<file path=xl/calcChain.xml><?xml version="1.0" encoding="utf-8"?>
<calcChain xmlns="http://schemas.openxmlformats.org/spreadsheetml/2006/main">
  <c r="N48" i="11" l="1"/>
  <c r="M48" i="11"/>
  <c r="L48" i="11"/>
  <c r="K48" i="11"/>
  <c r="J48" i="11"/>
  <c r="I48" i="11"/>
  <c r="H48" i="11"/>
  <c r="G48" i="11"/>
  <c r="F48" i="11"/>
  <c r="E48" i="11"/>
  <c r="D48" i="11"/>
  <c r="C48" i="11"/>
  <c r="B48" i="11"/>
  <c r="N35" i="11"/>
  <c r="M35" i="11"/>
  <c r="L35" i="11"/>
  <c r="K35" i="11"/>
  <c r="J35" i="11"/>
  <c r="I35" i="11"/>
  <c r="H35" i="11"/>
  <c r="G35" i="11"/>
  <c r="F35" i="11"/>
  <c r="E35" i="11"/>
  <c r="D35" i="11"/>
  <c r="C35" i="11"/>
  <c r="B35" i="11"/>
  <c r="N22" i="11"/>
  <c r="M22" i="11"/>
  <c r="L22" i="11"/>
  <c r="K22" i="11"/>
  <c r="J22" i="11"/>
  <c r="I22" i="11"/>
  <c r="H22" i="11"/>
  <c r="G22" i="11"/>
  <c r="F22" i="11"/>
  <c r="E22" i="11"/>
  <c r="D22" i="11"/>
  <c r="C22" i="11"/>
  <c r="B22" i="11"/>
  <c r="N9" i="11"/>
  <c r="M9" i="11"/>
  <c r="L9" i="11"/>
  <c r="K9" i="11"/>
  <c r="J9" i="11"/>
  <c r="I9" i="11"/>
  <c r="H9" i="11"/>
  <c r="G9" i="11"/>
  <c r="F9" i="11"/>
  <c r="E9" i="11"/>
  <c r="D9" i="11"/>
  <c r="C9" i="11"/>
  <c r="B9" i="11"/>
  <c r="N9" i="7"/>
  <c r="M9" i="7"/>
  <c r="L9" i="7"/>
  <c r="K9" i="7"/>
  <c r="J9" i="7"/>
  <c r="I9" i="7"/>
  <c r="H9" i="7"/>
  <c r="G9" i="7"/>
  <c r="F9" i="7"/>
  <c r="E9" i="7"/>
  <c r="D9" i="7"/>
  <c r="C9" i="7"/>
  <c r="B9" i="7"/>
  <c r="N22" i="7"/>
  <c r="M22" i="7"/>
  <c r="L22" i="7"/>
  <c r="K22" i="7"/>
  <c r="J22" i="7"/>
  <c r="I22" i="7"/>
  <c r="H22" i="7"/>
  <c r="G22" i="7"/>
  <c r="F22" i="7"/>
  <c r="E22" i="7"/>
  <c r="D22" i="7"/>
  <c r="C22" i="7"/>
  <c r="B22" i="7"/>
  <c r="N35" i="7"/>
  <c r="M35" i="7"/>
  <c r="L35" i="7"/>
  <c r="K35" i="7"/>
  <c r="J35" i="7"/>
  <c r="I35" i="7"/>
  <c r="H35" i="7"/>
  <c r="G35" i="7"/>
  <c r="F35" i="7"/>
  <c r="E35" i="7"/>
  <c r="D35" i="7"/>
  <c r="C35" i="7"/>
  <c r="B35" i="7"/>
  <c r="N48" i="7"/>
  <c r="M48" i="7"/>
  <c r="L48" i="7"/>
  <c r="K48" i="7"/>
  <c r="J48" i="7"/>
  <c r="I48" i="7"/>
  <c r="H48" i="7"/>
  <c r="G48" i="7"/>
  <c r="F48" i="7"/>
  <c r="E48" i="7"/>
  <c r="D48" i="7"/>
  <c r="C48" i="7"/>
  <c r="B48" i="7"/>
  <c r="Q1" i="13" l="1"/>
  <c r="A1" i="13"/>
  <c r="F43" i="6" l="1"/>
  <c r="F29" i="6"/>
  <c r="F10" i="6"/>
  <c r="S6" i="9" l="1"/>
  <c r="T6" i="9"/>
  <c r="U6" i="9"/>
  <c r="V6" i="9"/>
  <c r="W6" i="9"/>
  <c r="X6" i="9"/>
  <c r="Y6" i="9"/>
  <c r="Z6" i="9"/>
  <c r="AA6" i="9"/>
  <c r="AB6" i="9"/>
  <c r="AC6" i="9"/>
  <c r="AD6" i="9"/>
  <c r="S7" i="9"/>
  <c r="T7" i="9"/>
  <c r="U7" i="9"/>
  <c r="V7" i="9"/>
  <c r="W7" i="9"/>
  <c r="X7" i="9"/>
  <c r="Y7" i="9"/>
  <c r="Z7" i="9"/>
  <c r="AA7" i="9"/>
  <c r="AB7" i="9"/>
  <c r="AC7" i="9"/>
  <c r="AD7" i="9"/>
  <c r="S8" i="9"/>
  <c r="T8" i="9"/>
  <c r="U8" i="9"/>
  <c r="V8" i="9"/>
  <c r="W8" i="9"/>
  <c r="X8" i="9"/>
  <c r="Y8" i="9"/>
  <c r="Z8" i="9"/>
  <c r="AA8" i="9"/>
  <c r="AB8" i="9"/>
  <c r="AC8" i="9"/>
  <c r="AD8" i="9"/>
  <c r="R7" i="9"/>
  <c r="R8" i="9"/>
  <c r="R6" i="9"/>
  <c r="Q2" i="9"/>
  <c r="C6" i="9" l="1"/>
  <c r="D6" i="9"/>
  <c r="E6" i="9"/>
  <c r="F6" i="9"/>
  <c r="G6" i="9"/>
  <c r="H6" i="9"/>
  <c r="I6" i="9"/>
  <c r="J6" i="9"/>
  <c r="K6" i="9"/>
  <c r="L6" i="9"/>
  <c r="M6" i="9"/>
  <c r="N6" i="9"/>
  <c r="C7" i="9"/>
  <c r="D7" i="9"/>
  <c r="E7" i="9"/>
  <c r="F7" i="9"/>
  <c r="G7" i="9"/>
  <c r="H7" i="9"/>
  <c r="I7" i="9"/>
  <c r="J7" i="9"/>
  <c r="K7" i="9"/>
  <c r="L7" i="9"/>
  <c r="M7" i="9"/>
  <c r="N7" i="9"/>
  <c r="C8" i="9"/>
  <c r="D8" i="9"/>
  <c r="E8" i="9"/>
  <c r="F8" i="9"/>
  <c r="G8" i="9"/>
  <c r="H8" i="9"/>
  <c r="I8" i="9"/>
  <c r="J8" i="9"/>
  <c r="K8" i="9"/>
  <c r="L8" i="9"/>
  <c r="M8" i="9"/>
  <c r="N8" i="9"/>
  <c r="B7" i="9"/>
  <c r="B8" i="9"/>
  <c r="B6" i="9"/>
  <c r="I86" i="8"/>
  <c r="C58" i="8"/>
  <c r="C86" i="8" s="1"/>
  <c r="D58" i="8"/>
  <c r="E58" i="8"/>
  <c r="F58" i="8"/>
  <c r="G58" i="8"/>
  <c r="H58" i="8"/>
  <c r="I58" i="8"/>
  <c r="J58" i="8"/>
  <c r="J86" i="8" s="1"/>
  <c r="K58" i="8"/>
  <c r="K86" i="8" s="1"/>
  <c r="L58" i="8"/>
  <c r="M58" i="8"/>
  <c r="N58" i="8"/>
  <c r="N86" i="8" s="1"/>
  <c r="C59" i="8"/>
  <c r="D59" i="8"/>
  <c r="E59" i="8"/>
  <c r="F59" i="8"/>
  <c r="F61" i="8" s="1"/>
  <c r="G59" i="8"/>
  <c r="G87" i="8" s="1"/>
  <c r="H59" i="8"/>
  <c r="I59" i="8"/>
  <c r="J59" i="8"/>
  <c r="K59" i="8"/>
  <c r="L59" i="8"/>
  <c r="M59" i="8"/>
  <c r="M61" i="8" s="1"/>
  <c r="N59" i="8"/>
  <c r="N61" i="8" s="1"/>
  <c r="N89" i="8" s="1"/>
  <c r="C60" i="8"/>
  <c r="C88" i="8" s="1"/>
  <c r="D60" i="8"/>
  <c r="E60" i="8"/>
  <c r="F60" i="8"/>
  <c r="G60" i="8"/>
  <c r="H60" i="8"/>
  <c r="H88" i="8" s="1"/>
  <c r="I60" i="8"/>
  <c r="I61" i="8" s="1"/>
  <c r="J60" i="8"/>
  <c r="J61" i="8" s="1"/>
  <c r="J89" i="8" s="1"/>
  <c r="K60" i="8"/>
  <c r="K88" i="8" s="1"/>
  <c r="L60" i="8"/>
  <c r="M60" i="8"/>
  <c r="N60" i="8"/>
  <c r="N88" i="8" s="1"/>
  <c r="B59" i="8"/>
  <c r="B60" i="8"/>
  <c r="B61" i="8" s="1"/>
  <c r="K61" i="8"/>
  <c r="K89" i="8" s="1"/>
  <c r="B58" i="8"/>
  <c r="G61" i="8" l="1"/>
  <c r="G89" i="8" s="1"/>
  <c r="F89" i="8"/>
  <c r="M89" i="8"/>
  <c r="B89" i="8"/>
  <c r="D87" i="8"/>
  <c r="B87" i="8"/>
  <c r="G88" i="8"/>
  <c r="K87" i="8"/>
  <c r="C87" i="8"/>
  <c r="I89" i="8"/>
  <c r="F88" i="8"/>
  <c r="M88" i="8"/>
  <c r="E88" i="8"/>
  <c r="I87" i="8"/>
  <c r="M86" i="8"/>
  <c r="E86" i="8"/>
  <c r="C61" i="8"/>
  <c r="C89" i="8" s="1"/>
  <c r="E87" i="8"/>
  <c r="N87" i="8"/>
  <c r="L87" i="8"/>
  <c r="F87" i="8"/>
  <c r="J87" i="8"/>
  <c r="F86" i="8"/>
  <c r="B86" i="8"/>
  <c r="L88" i="8"/>
  <c r="D88" i="8"/>
  <c r="H87" i="8"/>
  <c r="L86" i="8"/>
  <c r="D86" i="8"/>
  <c r="H86" i="8"/>
  <c r="M87" i="8"/>
  <c r="J88" i="8"/>
  <c r="G86" i="8"/>
  <c r="I88" i="8"/>
  <c r="E61" i="8"/>
  <c r="E89" i="8" s="1"/>
  <c r="L61" i="8"/>
  <c r="L89" i="8" s="1"/>
  <c r="D61" i="8"/>
  <c r="D89" i="8" s="1"/>
  <c r="B88" i="8"/>
  <c r="H61" i="8"/>
  <c r="H89" i="8" s="1"/>
  <c r="O7" i="9"/>
  <c r="O8" i="9"/>
  <c r="O6" i="9"/>
  <c r="E118" i="9" l="1"/>
  <c r="E117" i="9"/>
  <c r="E101" i="9"/>
  <c r="E100" i="9"/>
  <c r="Q5" i="9" l="1"/>
  <c r="Q4" i="9"/>
  <c r="B4" i="9"/>
  <c r="C4" i="9"/>
  <c r="D4" i="9"/>
  <c r="E4" i="9"/>
  <c r="F4" i="9"/>
  <c r="G4" i="9"/>
  <c r="H4" i="9"/>
  <c r="I4" i="9"/>
  <c r="J4" i="9"/>
  <c r="K4" i="9"/>
  <c r="L4" i="9"/>
  <c r="M4" i="9"/>
  <c r="N4" i="9"/>
  <c r="A5" i="9"/>
  <c r="A6" i="9"/>
  <c r="A7" i="9"/>
  <c r="A8" i="9"/>
  <c r="A4" i="9"/>
  <c r="A2" i="9"/>
  <c r="C118" i="9"/>
  <c r="C117" i="9"/>
  <c r="C101" i="9"/>
  <c r="C100" i="9"/>
  <c r="C87" i="9"/>
  <c r="C86" i="9"/>
  <c r="A116" i="9"/>
  <c r="R5" i="9"/>
  <c r="B5" i="9"/>
  <c r="AD4" i="9"/>
  <c r="AC4" i="9"/>
  <c r="AB4" i="9"/>
  <c r="AA4" i="9"/>
  <c r="Z4" i="9"/>
  <c r="Y4" i="9"/>
  <c r="X4" i="9"/>
  <c r="W4" i="9"/>
  <c r="V4" i="9"/>
  <c r="U4" i="9"/>
  <c r="T4" i="9"/>
  <c r="S4" i="9"/>
  <c r="R4" i="9"/>
  <c r="Q1" i="9"/>
  <c r="A1" i="9"/>
  <c r="A99" i="9" l="1"/>
  <c r="A85" i="9"/>
  <c r="B101" i="9"/>
  <c r="B87" i="9"/>
  <c r="D101" i="9" l="1"/>
  <c r="O60" i="8"/>
  <c r="O59" i="8"/>
  <c r="D118" i="9" l="1"/>
  <c r="B118" i="9"/>
  <c r="D87" i="9"/>
  <c r="B100" i="9" l="1"/>
  <c r="B86" i="9"/>
  <c r="D86" i="9"/>
  <c r="B117" i="9"/>
  <c r="D117" i="9"/>
  <c r="A40" i="6"/>
  <c r="A41" i="6"/>
  <c r="A42" i="6"/>
  <c r="A43" i="6"/>
  <c r="A39" i="6"/>
  <c r="D100" i="9" l="1"/>
  <c r="A10" i="6"/>
  <c r="A9" i="6"/>
  <c r="A6" i="6"/>
  <c r="A7" i="6"/>
  <c r="A8" i="6"/>
  <c r="O59" i="5" l="1"/>
  <c r="O60" i="5"/>
  <c r="O59" i="4"/>
  <c r="O60" i="4"/>
  <c r="A116" i="3" l="1"/>
  <c r="Q1" i="3" l="1"/>
  <c r="Q2" i="3"/>
  <c r="Q4" i="3"/>
  <c r="R4" i="3"/>
  <c r="S4" i="3"/>
  <c r="T4" i="3"/>
  <c r="U4" i="3"/>
  <c r="V4" i="3"/>
  <c r="W4" i="3"/>
  <c r="X4" i="3"/>
  <c r="Y4" i="3"/>
  <c r="Z4" i="3"/>
  <c r="AA4" i="3"/>
  <c r="AB4" i="3"/>
  <c r="AC4" i="3"/>
  <c r="AD4" i="3"/>
  <c r="Q5" i="3"/>
  <c r="R5" i="3"/>
  <c r="A1" i="3"/>
  <c r="A2" i="3"/>
  <c r="A4" i="3"/>
  <c r="B4" i="3"/>
  <c r="C4" i="3"/>
  <c r="D4" i="3"/>
  <c r="E4" i="3"/>
  <c r="F4" i="3"/>
  <c r="G4" i="3"/>
  <c r="H4" i="3"/>
  <c r="I4" i="3"/>
  <c r="J4" i="3"/>
  <c r="K4" i="3"/>
  <c r="L4" i="3"/>
  <c r="M4" i="3"/>
  <c r="N4" i="3"/>
  <c r="A5" i="3"/>
  <c r="B5" i="3"/>
  <c r="A6" i="3"/>
  <c r="A7" i="3"/>
  <c r="A8" i="3"/>
  <c r="O60" i="1" l="1"/>
  <c r="O60" i="2"/>
  <c r="O59" i="1"/>
  <c r="O59" i="2"/>
  <c r="O86" i="1" l="1"/>
  <c r="O87" i="1"/>
  <c r="O88" i="1"/>
  <c r="A27" i="3"/>
  <c r="A41" i="3"/>
  <c r="A26" i="3"/>
  <c r="A42" i="3" s="1"/>
  <c r="A25" i="3"/>
  <c r="A24" i="3"/>
  <c r="A99" i="3" l="1"/>
  <c r="A85" i="3"/>
</calcChain>
</file>

<file path=xl/sharedStrings.xml><?xml version="1.0" encoding="utf-8"?>
<sst xmlns="http://schemas.openxmlformats.org/spreadsheetml/2006/main" count="2121" uniqueCount="90">
  <si>
    <t xml:space="preserve">Esportazioni per provincia, branca di attività economica e trimestre  </t>
  </si>
  <si>
    <t xml:space="preserve">Trimestre: 2022-Q1  </t>
  </si>
  <si>
    <t xml:space="preserve">Branche di attività economica  </t>
  </si>
  <si>
    <t xml:space="preserve">Agricoltura  </t>
  </si>
  <si>
    <t xml:space="preserve">Industrie alimentari, delle bevande e del tabacco  </t>
  </si>
  <si>
    <t xml:space="preserve">Industrie tessili, confezione di articoli di abbigliamento e di articoli in pelle e simili  </t>
  </si>
  <si>
    <t xml:space="preserve">Industria del legno, della carta, editoria  </t>
  </si>
  <si>
    <t xml:space="preserve">Fabbricazione di coke e prodotti derivanti dalla raffinazione del petrolio, fabbricazione di prodotti chimici e farmaceutici  </t>
  </si>
  <si>
    <t xml:space="preserve">Fabbricazione di articoli in gomma e materie plastiche e altri prodotti della lavorazione di minerali non metalliferi  </t>
  </si>
  <si>
    <t xml:space="preserve">Attività metallurgiche, fabbricazione di prodotti in metallo, esclusi macchinari e attrezzature  </t>
  </si>
  <si>
    <t xml:space="preserve">Fabbricazione di computer e prodotti di elettronica e ottica, fabbricazione di apparecchiature elettriche, fabbricazione di macchinari e apparecchiature n.c.a  </t>
  </si>
  <si>
    <t xml:space="preserve">Fabbricazione di mezzi di trasporto  </t>
  </si>
  <si>
    <t xml:space="preserve">Fabbricazione di mobili, altre industrie manifatturiere, riparazione e installazione di macchine e apparecchiature  </t>
  </si>
  <si>
    <t xml:space="preserve">Industrie non manifatturiere  </t>
  </si>
  <si>
    <t xml:space="preserve">Altri prodotti  </t>
  </si>
  <si>
    <t xml:space="preserve">Totale  </t>
  </si>
  <si>
    <t xml:space="preserve">Territorio di riferimento  </t>
  </si>
  <si>
    <t xml:space="preserve">  </t>
  </si>
  <si>
    <t xml:space="preserve">Abruzzo  </t>
  </si>
  <si>
    <t xml:space="preserve">Pescara  </t>
  </si>
  <si>
    <t xml:space="preserve">Chieti  </t>
  </si>
  <si>
    <t xml:space="preserve">Informazione sul dataset  </t>
  </si>
  <si>
    <t xml:space="preserve">Unità di misura: Migliaia di euro  </t>
  </si>
  <si>
    <t xml:space="preserve">Trimestre: 2022-Q2  </t>
  </si>
  <si>
    <t xml:space="preserve">Trimestre: 2022-Q3  </t>
  </si>
  <si>
    <t>Elaborazioni cciaa Chieti Pescara su dati Istat</t>
  </si>
  <si>
    <t xml:space="preserve">Trimestre: 2021-Q1  </t>
  </si>
  <si>
    <t xml:space="preserve">Trimestre: 2021-Q2  </t>
  </si>
  <si>
    <t xml:space="preserve">Trimestre: 2021-Q3  </t>
  </si>
  <si>
    <t>esportazioni</t>
  </si>
  <si>
    <t>importazioni</t>
  </si>
  <si>
    <t>saldo</t>
  </si>
  <si>
    <t>anno</t>
  </si>
  <si>
    <t xml:space="preserve">Trimestre: 2022-Q4  </t>
  </si>
  <si>
    <t>Variazioni % 3 4°/ 1 2°  trim 22</t>
  </si>
  <si>
    <t>Variazioni % 1 2 3 4 trim 22/21</t>
  </si>
  <si>
    <t xml:space="preserve">Trimestre: 2021-q1 q2 Q3q4  </t>
  </si>
  <si>
    <t xml:space="preserve">Trimestre: 2021-Q4  </t>
  </si>
  <si>
    <t>Saldo commerciale gennaio dicembre 2021</t>
  </si>
  <si>
    <t>Saldo commerciale gennaio dicembre 2022</t>
  </si>
  <si>
    <t xml:space="preserve">Trimestre: 2022-q1 q2 Q3q4  </t>
  </si>
  <si>
    <t>chpe</t>
  </si>
  <si>
    <t>2021 (val K€)</t>
  </si>
  <si>
    <t>2022 (val K€)</t>
  </si>
  <si>
    <t>manifatturiero</t>
  </si>
  <si>
    <t xml:space="preserve">Trimestre: 2020-Q1  </t>
  </si>
  <si>
    <t xml:space="preserve">Trimestre: 2020-Q2  </t>
  </si>
  <si>
    <t xml:space="preserve">Trimestre: 2020-Q3  </t>
  </si>
  <si>
    <t xml:space="preserve">Trimestre: 2020-Q4  </t>
  </si>
  <si>
    <t xml:space="preserve">Trimestre: 2020-q1 q2 Q3q4  </t>
  </si>
  <si>
    <t xml:space="preserve">Trimestre: 2019-Q1  </t>
  </si>
  <si>
    <t xml:space="preserve">Trimestre: 2019-Q2  </t>
  </si>
  <si>
    <t xml:space="preserve">Trimestre: 2019-Q3  </t>
  </si>
  <si>
    <t xml:space="preserve">Trimestre: 2019-Q4  </t>
  </si>
  <si>
    <t xml:space="preserve">Trimestre: 2019-q1 q2 Q3q4  </t>
  </si>
  <si>
    <t>Chieti Pescara</t>
  </si>
  <si>
    <t>esport</t>
  </si>
  <si>
    <t>import</t>
  </si>
  <si>
    <t>Chieti  Pescara</t>
  </si>
  <si>
    <t xml:space="preserve">Trimestre: 2023-Q1  </t>
  </si>
  <si>
    <t xml:space="preserve">Importazioni per provincia, branca di attività economica e trimestre  </t>
  </si>
  <si>
    <t xml:space="preserve">Trimestre: 2023-Q2  </t>
  </si>
  <si>
    <t xml:space="preserve">Trimestre: 2023-Q3  </t>
  </si>
  <si>
    <t xml:space="preserve">Trimestre: 2023-Q4  </t>
  </si>
  <si>
    <t xml:space="preserve">Trimestre: 2021-q1 q2 Q3 q4  </t>
  </si>
  <si>
    <t>composizione percentuale</t>
  </si>
  <si>
    <t>Trimestre: 2022-q1 q2 Q3</t>
  </si>
  <si>
    <t xml:space="preserve">Trimestre: 2022-q1 q2 Q3 q4  </t>
  </si>
  <si>
    <t>Variazioni % 1° 2° 3° 4° trim23 / 1° 2° 3° 4°trim 22</t>
  </si>
  <si>
    <t>Trimestre: 2023-q1 q2 Q3-Q4</t>
  </si>
  <si>
    <t>Saldo commerciale gennaio dicembre 2023</t>
  </si>
  <si>
    <t>gen dic 2023</t>
  </si>
  <si>
    <t>gen dic 2022</t>
  </si>
  <si>
    <t>Saldo commerciale gennaio dicembre 22</t>
  </si>
  <si>
    <t>gen dic 23 (val K€)</t>
  </si>
  <si>
    <t>gen dic 22 (val K€)</t>
  </si>
  <si>
    <t>Variazioni % 3° 4° trim 23/ 1° 2° trim 23</t>
  </si>
  <si>
    <t xml:space="preserve">Trimestre: 2024-Q1  </t>
  </si>
  <si>
    <t xml:space="preserve">Trimestre: 2024-Q2  </t>
  </si>
  <si>
    <t xml:space="preserve">Trimestre: 2024-Q3  </t>
  </si>
  <si>
    <t xml:space="preserve">Trimestre: 2024-Q4  </t>
  </si>
  <si>
    <t>Trimestre: 2024-q1</t>
  </si>
  <si>
    <t>Trimestre: 2023-q1</t>
  </si>
  <si>
    <t>1° trim 24</t>
  </si>
  <si>
    <t>1° trim 23</t>
  </si>
  <si>
    <t>gen mar 24 (val K€)</t>
  </si>
  <si>
    <t>gen mar 23 (val K€)</t>
  </si>
  <si>
    <t>Variazioni % 1° trim24 / 1°trim 23</t>
  </si>
  <si>
    <t>Variazioni % 1° trim 24/ 4° trim 23</t>
  </si>
  <si>
    <t>% 4 /3 trim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</si>
</sst>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6" x14ac:knownFonts="1">
    <font>
      <sz val="11"/>
      <color rgb="FF000000"/>
      <name val="Calibri"/>
      <family val="2"/>
      <charset val="1"/>
    </font>
    <font>
      <u/>
      <sz val="11"/>
      <color rgb="FF0000FF"/>
      <name val="Calibri"/>
      <family val="2"/>
      <charset val="1"/>
    </font>
    <font>
      <b/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u/>
      <sz val="11"/>
      <color indexed="12"/>
      <name val="Calibri"/>
      <family val="2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969696"/>
        <bgColor rgb="FF878787"/>
      </patternFill>
    </fill>
    <fill>
      <patternFill patternType="solid">
        <fgColor rgb="FFC0C0C0"/>
        <bgColor rgb="FFD9D9D9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3" fillId="0" borderId="0" applyBorder="0" applyProtection="0"/>
  </cellStyleXfs>
  <cellXfs count="42">
    <xf numFmtId="0" fontId="0" fillId="0" borderId="0" xfId="0"/>
    <xf numFmtId="0" fontId="1" fillId="0" borderId="0" xfId="0" applyFont="1"/>
    <xf numFmtId="0" fontId="0" fillId="0" borderId="0" xfId="0" applyFont="1" applyAlignment="1">
      <alignment horizontal="left" vertical="top"/>
    </xf>
    <xf numFmtId="0" fontId="0" fillId="2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left" vertical="top" wrapText="1"/>
    </xf>
    <xf numFmtId="164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left" vertical="top"/>
    </xf>
    <xf numFmtId="164" fontId="0" fillId="0" borderId="0" xfId="0" applyNumberFormat="1" applyBorder="1" applyAlignment="1">
      <alignment horizontal="right"/>
    </xf>
    <xf numFmtId="9" fontId="0" fillId="0" borderId="1" xfId="1" applyFont="1" applyBorder="1" applyAlignment="1" applyProtection="1">
      <alignment horizontal="right"/>
    </xf>
    <xf numFmtId="0" fontId="0" fillId="3" borderId="0" xfId="0" applyFill="1" applyBorder="1" applyAlignment="1">
      <alignment horizontal="left" vertical="top" wrapText="1"/>
    </xf>
    <xf numFmtId="164" fontId="0" fillId="0" borderId="0" xfId="0" applyNumberFormat="1"/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0" fillId="2" borderId="1" xfId="0" applyFont="1" applyFill="1" applyBorder="1" applyAlignment="1">
      <alignment horizontal="left" vertical="center"/>
    </xf>
    <xf numFmtId="165" fontId="3" fillId="0" borderId="5" xfId="1" applyNumberFormat="1" applyBorder="1"/>
    <xf numFmtId="9" fontId="3" fillId="0" borderId="0" xfId="1"/>
    <xf numFmtId="0" fontId="0" fillId="3" borderId="1" xfId="0" applyFont="1" applyFill="1" applyBorder="1" applyAlignment="1">
      <alignment horizontal="left" vertical="top" wrapText="1"/>
    </xf>
    <xf numFmtId="165" fontId="3" fillId="0" borderId="1" xfId="1" applyNumberFormat="1" applyBorder="1"/>
    <xf numFmtId="0" fontId="0" fillId="3" borderId="1" xfId="0" applyFont="1" applyFill="1" applyBorder="1" applyAlignment="1">
      <alignment horizontal="left" vertical="top" wrapText="1"/>
    </xf>
    <xf numFmtId="165" fontId="0" fillId="0" borderId="0" xfId="0" applyNumberFormat="1"/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2" xfId="0" applyFont="1" applyFill="1" applyBorder="1" applyAlignment="1">
      <alignment horizontal="left" vertical="top" wrapText="1"/>
    </xf>
    <xf numFmtId="0" fontId="0" fillId="3" borderId="3" xfId="0" applyFont="1" applyFill="1" applyBorder="1" applyAlignment="1">
      <alignment horizontal="left" vertical="top" wrapText="1"/>
    </xf>
    <xf numFmtId="0" fontId="0" fillId="3" borderId="4" xfId="0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3" borderId="1" xfId="0" applyFont="1" applyFill="1" applyBorder="1" applyAlignment="1">
      <alignment horizontal="left" vertical="top" wrapText="1"/>
    </xf>
    <xf numFmtId="0" fontId="0" fillId="0" borderId="1" xfId="0" applyBorder="1"/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2" xfId="0" applyFont="1" applyFill="1" applyBorder="1" applyAlignment="1">
      <alignment horizontal="left" vertical="top" wrapText="1"/>
    </xf>
    <xf numFmtId="0" fontId="0" fillId="3" borderId="3" xfId="0" applyFont="1" applyFill="1" applyBorder="1" applyAlignment="1">
      <alignment horizontal="left" vertical="top" wrapText="1"/>
    </xf>
    <xf numFmtId="0" fontId="0" fillId="3" borderId="4" xfId="0" applyFont="1" applyFill="1" applyBorder="1" applyAlignment="1">
      <alignment horizontal="left" vertical="top" wrapText="1"/>
    </xf>
    <xf numFmtId="0" fontId="0" fillId="0" borderId="0" xfId="0" applyAlignment="1">
      <alignment horizontal="center"/>
    </xf>
  </cellXfs>
  <cellStyles count="2">
    <cellStyle name="Normale" xfId="0" builtinId="0"/>
    <cellStyle name="Percentuale" xfId="1" builtinId="5"/>
  </cellStyles>
  <dxfs count="1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F7530"/>
      <rgbColor rgb="FF800080"/>
      <rgbColor rgb="FF276A7C"/>
      <rgbColor rgb="FFC0C0C0"/>
      <rgbColor rgb="FF878787"/>
      <rgbColor rgb="FF9999FF"/>
      <rgbColor rgb="FFC0504D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BBB59"/>
      <rgbColor rgb="FFFF99CC"/>
      <rgbColor rgb="FFCC99FF"/>
      <rgbColor rgb="FFFFCC99"/>
      <rgbColor rgb="FF4F81BD"/>
      <rgbColor rgb="FF4BACC6"/>
      <rgbColor rgb="FF92D050"/>
      <rgbColor rgb="FFFFCC00"/>
      <rgbColor rgb="FFF79646"/>
      <rgbColor rgb="FFB65708"/>
      <rgbColor rgb="FF8064A2"/>
      <rgbColor rgb="FF969696"/>
      <rgbColor rgb="FF003366"/>
      <rgbColor rgb="FF339966"/>
      <rgbColor rgb="FF003300"/>
      <rgbColor rgb="FF4D3B62"/>
      <rgbColor rgb="FF772C2A"/>
      <rgbColor rgb="FF595959"/>
      <rgbColor rgb="FF2C4D75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000" b="1" strike="noStrike" spc="-1">
                <a:solidFill>
                  <a:srgbClr val="595959"/>
                </a:solidFill>
                <a:latin typeface="Calibri"/>
              </a:rPr>
              <a:t>la composizione  dell'export in Abruzzo gennaio </a:t>
            </a:r>
            <a:r>
              <a:rPr lang="it-IT" sz="1000" b="1" strike="noStrike" spc="-1" baseline="0">
                <a:solidFill>
                  <a:srgbClr val="595959"/>
                </a:solidFill>
                <a:latin typeface="Calibri"/>
              </a:rPr>
              <a:t> marzo </a:t>
            </a:r>
            <a:r>
              <a:rPr lang="it-IT" sz="1000" b="1" strike="noStrike" spc="-1">
                <a:solidFill>
                  <a:srgbClr val="595959"/>
                </a:solidFill>
                <a:latin typeface="Calibri"/>
              </a:rPr>
              <a:t>2024</a:t>
            </a:r>
          </a:p>
        </c:rich>
      </c:tx>
      <c:layout>
        <c:manualLayout>
          <c:xMode val="edge"/>
          <c:yMode val="edge"/>
          <c:x val="0.60887574785238063"/>
          <c:y val="1.0336598721842942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'2024-Q1'!$A$58</c:f>
              <c:strCache>
                <c:ptCount val="1"/>
                <c:pt idx="0">
                  <c:v>Abruzzo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1-D8BB-4879-95C6-7865FB9121B0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3-D8BB-4879-95C6-7865FB9121B0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5-D8BB-4879-95C6-7865FB9121B0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7-D8BB-4879-95C6-7865FB9121B0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9-D8BB-4879-95C6-7865FB9121B0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B-D8BB-4879-95C6-7865FB9121B0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D-D8BB-4879-95C6-7865FB9121B0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F-D8BB-4879-95C6-7865FB9121B0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1-D8BB-4879-95C6-7865FB9121B0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3-D8BB-4879-95C6-7865FB9121B0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5-D8BB-4879-95C6-7865FB9121B0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7-D8BB-4879-95C6-7865FB9121B0}"/>
              </c:ext>
            </c:extLst>
          </c:dPt>
          <c:dLbls>
            <c:dLbl>
              <c:idx val="0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8BB-4879-95C6-7865FB9121B0}"/>
                </c:ext>
              </c:extLst>
            </c:dLbl>
            <c:dLbl>
              <c:idx val="1"/>
              <c:layout>
                <c:manualLayout>
                  <c:x val="0.10519485773466614"/>
                  <c:y val="3.262865402834343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8BB-4879-95C6-7865FB9121B0}"/>
                </c:ext>
              </c:extLst>
            </c:dLbl>
            <c:dLbl>
              <c:idx val="2"/>
              <c:layout>
                <c:manualLayout>
                  <c:x val="6.2310725150957529E-2"/>
                  <c:y val="5.4037133620479162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8BB-4879-95C6-7865FB9121B0}"/>
                </c:ext>
              </c:extLst>
            </c:dLbl>
            <c:dLbl>
              <c:idx val="3"/>
              <c:layout>
                <c:manualLayout>
                  <c:x val="6.5467367282209768E-2"/>
                  <c:y val="7.7389707677732525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8BB-4879-95C6-7865FB9121B0}"/>
                </c:ext>
              </c:extLst>
            </c:dLbl>
            <c:dLbl>
              <c:idx val="4"/>
              <c:layout>
                <c:manualLayout>
                  <c:x val="3.2436218710411215E-3"/>
                  <c:y val="1.458160378433459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8BB-4879-95C6-7865FB9121B0}"/>
                </c:ext>
              </c:extLst>
            </c:dLbl>
            <c:dLbl>
              <c:idx val="5"/>
              <c:layout>
                <c:manualLayout>
                  <c:x val="2.3250695837918313E-2"/>
                  <c:y val="7.1184167260817614E-4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D8BB-4879-95C6-7865FB9121B0}"/>
                </c:ext>
              </c:extLst>
            </c:dLbl>
            <c:dLbl>
              <c:idx val="6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D8BB-4879-95C6-7865FB9121B0}"/>
                </c:ext>
              </c:extLst>
            </c:dLbl>
            <c:dLbl>
              <c:idx val="7"/>
              <c:layout>
                <c:manualLayout>
                  <c:x val="-0.27064523362584725"/>
                  <c:y val="-2.8028948987664448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D8BB-4879-95C6-7865FB9121B0}"/>
                </c:ext>
              </c:extLst>
            </c:dLbl>
            <c:dLbl>
              <c:idx val="8"/>
              <c:layout>
                <c:manualLayout>
                  <c:x val="-7.4216178828160739E-3"/>
                  <c:y val="9.8293565914943634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D8BB-4879-95C6-7865FB9121B0}"/>
                </c:ext>
              </c:extLst>
            </c:dLbl>
            <c:dLbl>
              <c:idx val="9"/>
              <c:layout>
                <c:manualLayout>
                  <c:x val="-0.23816098822854923"/>
                  <c:y val="0.10294177971812828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D8BB-4879-95C6-7865FB9121B0}"/>
                </c:ext>
              </c:extLst>
            </c:dLbl>
            <c:dLbl>
              <c:idx val="10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D8BB-4879-95C6-7865FB9121B0}"/>
                </c:ext>
              </c:extLst>
            </c:dLbl>
            <c:dLbl>
              <c:idx val="11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D8BB-4879-95C6-7865FB9121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'2024-Q1'!$B$43:$N$43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'2024-Q1'!$B$58:$M$58</c:f>
              <c:numCache>
                <c:formatCode>#,##0.0</c:formatCode>
                <c:ptCount val="12"/>
                <c:pt idx="0">
                  <c:v>30146.048999999999</c:v>
                </c:pt>
                <c:pt idx="1">
                  <c:v>226692.57</c:v>
                </c:pt>
                <c:pt idx="2">
                  <c:v>144002.264</c:v>
                </c:pt>
                <c:pt idx="3">
                  <c:v>22886.487000000001</c:v>
                </c:pt>
                <c:pt idx="4">
                  <c:v>599552.93000000005</c:v>
                </c:pt>
                <c:pt idx="5">
                  <c:v>177934.356</c:v>
                </c:pt>
                <c:pt idx="6">
                  <c:v>128792.406</c:v>
                </c:pt>
                <c:pt idx="7">
                  <c:v>288085.09000000003</c:v>
                </c:pt>
                <c:pt idx="8">
                  <c:v>1008674.248</c:v>
                </c:pt>
                <c:pt idx="9">
                  <c:v>96833.005000000005</c:v>
                </c:pt>
                <c:pt idx="10">
                  <c:v>1602.904</c:v>
                </c:pt>
                <c:pt idx="11">
                  <c:v>16180.968000000001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D8BB-4879-95C6-7865FB912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000" b="0" strike="noStrike" spc="-1">
                <a:solidFill>
                  <a:srgbClr val="595959"/>
                </a:solidFill>
                <a:latin typeface="Calibri"/>
              </a:rPr>
              <a:t>la composizione dell'export di</a:t>
            </a:r>
            <a:r>
              <a:rPr lang="it-IT" sz="1000" b="0" strike="noStrike" spc="-1" baseline="0">
                <a:solidFill>
                  <a:srgbClr val="595959"/>
                </a:solidFill>
                <a:latin typeface="Calibri"/>
              </a:rPr>
              <a:t> </a:t>
            </a:r>
            <a:r>
              <a:rPr lang="it-IT" sz="1000" b="0" strike="noStrike" spc="-1">
                <a:solidFill>
                  <a:srgbClr val="595959"/>
                </a:solidFill>
                <a:latin typeface="Calibri"/>
              </a:rPr>
              <a:t>Pescara  gennaio dicmbre 2023 </a:t>
            </a:r>
          </a:p>
        </c:rich>
      </c:tx>
      <c:layout>
        <c:manualLayout>
          <c:xMode val="edge"/>
          <c:yMode val="edge"/>
          <c:x val="0.50583879677833976"/>
          <c:y val="1.0336598721842942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1-F9D9-400C-BA2D-F01310D2CF36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3-F9D9-400C-BA2D-F01310D2CF36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5-F9D9-400C-BA2D-F01310D2CF36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7-F9D9-400C-BA2D-F01310D2CF36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9-F9D9-400C-BA2D-F01310D2CF36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B-F9D9-400C-BA2D-F01310D2CF36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D-F9D9-400C-BA2D-F01310D2CF36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F-F9D9-400C-BA2D-F01310D2CF36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1-F9D9-400C-BA2D-F01310D2CF36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3-F9D9-400C-BA2D-F01310D2CF36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5-F9D9-400C-BA2D-F01310D2CF36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7-F9D9-400C-BA2D-F01310D2CF36}"/>
              </c:ext>
            </c:extLst>
          </c:dPt>
          <c:dLbls>
            <c:dLbl>
              <c:idx val="0"/>
              <c:layout>
                <c:manualLayout>
                  <c:x val="0.12050537251602045"/>
                  <c:y val="2.912739573057777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9D9-400C-BA2D-F01310D2CF36}"/>
                </c:ext>
              </c:extLst>
            </c:dLbl>
            <c:dLbl>
              <c:idx val="1"/>
              <c:layout>
                <c:manualLayout>
                  <c:x val="3.7468222259953173E-2"/>
                  <c:y val="5.220600922643173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9D9-400C-BA2D-F01310D2CF36}"/>
                </c:ext>
              </c:extLst>
            </c:dLbl>
            <c:dLbl>
              <c:idx val="2"/>
              <c:layout>
                <c:manualLayout>
                  <c:x val="1.7812955915413251E-2"/>
                  <c:y val="-9.0233786190304102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9D9-400C-BA2D-F01310D2CF36}"/>
                </c:ext>
              </c:extLst>
            </c:dLbl>
            <c:dLbl>
              <c:idx val="3"/>
              <c:layout>
                <c:manualLayout>
                  <c:x val="2.1835884215255855E-2"/>
                  <c:y val="9.4443956101197737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9D9-400C-BA2D-F01310D2CF36}"/>
                </c:ext>
              </c:extLst>
            </c:dLbl>
            <c:dLbl>
              <c:idx val="4"/>
              <c:layout>
                <c:manualLayout>
                  <c:x val="0.14882181249487456"/>
                  <c:y val="-4.610936935353105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9D9-400C-BA2D-F01310D2CF36}"/>
                </c:ext>
              </c:extLst>
            </c:dLbl>
            <c:dLbl>
              <c:idx val="5"/>
              <c:layout>
                <c:manualLayout>
                  <c:x val="2.7147112600328694E-2"/>
                  <c:y val="1.3324119924078903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F9D9-400C-BA2D-F01310D2CF36}"/>
                </c:ext>
              </c:extLst>
            </c:dLbl>
            <c:dLbl>
              <c:idx val="6"/>
              <c:layout>
                <c:manualLayout>
                  <c:x val="-7.7369513467062612E-2"/>
                  <c:y val="-4.62605929789263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F9D9-400C-BA2D-F01310D2CF36}"/>
                </c:ext>
              </c:extLst>
            </c:dLbl>
            <c:dLbl>
              <c:idx val="7"/>
              <c:layout>
                <c:manualLayout>
                  <c:x val="4.7736813534525946E-3"/>
                  <c:y val="-6.647718948694658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F9D9-400C-BA2D-F01310D2CF36}"/>
                </c:ext>
              </c:extLst>
            </c:dLbl>
            <c:dLbl>
              <c:idx val="8"/>
              <c:layout>
                <c:manualLayout>
                  <c:x val="-5.5222176648708397E-2"/>
                  <c:y val="2.517100152688655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F9D9-400C-BA2D-F01310D2CF36}"/>
                </c:ext>
              </c:extLst>
            </c:dLbl>
            <c:dLbl>
              <c:idx val="9"/>
              <c:layout>
                <c:manualLayout>
                  <c:x val="-1.2991278152461287E-2"/>
                  <c:y val="7.2328518268920863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F9D9-400C-BA2D-F01310D2CF36}"/>
                </c:ext>
              </c:extLst>
            </c:dLbl>
            <c:dLbl>
              <c:idx val="10"/>
              <c:layout>
                <c:manualLayout>
                  <c:x val="7.0179519262885917E-2"/>
                  <c:y val="-3.7198732912055894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F9D9-400C-BA2D-F01310D2CF36}"/>
                </c:ext>
              </c:extLst>
            </c:dLbl>
            <c:dLbl>
              <c:idx val="11"/>
              <c:layout>
                <c:manualLayout>
                  <c:x val="0.22543588119434452"/>
                  <c:y val="-2.644150787372094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F9D9-400C-BA2D-F01310D2CF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'2023-Q1 Q2 Q3 Q4 '!$B$56:$M$56</c:f>
              <c:strCache>
                <c:ptCount val="12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</c:strCache>
            </c:strRef>
          </c:cat>
          <c:val>
            <c:numRef>
              <c:f>'2023-Q1 Q2 Q3 Q4 '!$B$59:$M$59</c:f>
              <c:numCache>
                <c:formatCode>#,##0.0</c:formatCode>
                <c:ptCount val="12"/>
                <c:pt idx="0">
                  <c:v>21435.09</c:v>
                </c:pt>
                <c:pt idx="1">
                  <c:v>92401.739999999991</c:v>
                </c:pt>
                <c:pt idx="2">
                  <c:v>93643.069999999992</c:v>
                </c:pt>
                <c:pt idx="3">
                  <c:v>8080.41</c:v>
                </c:pt>
                <c:pt idx="4">
                  <c:v>144367.34</c:v>
                </c:pt>
                <c:pt idx="5">
                  <c:v>20691.68</c:v>
                </c:pt>
                <c:pt idx="6">
                  <c:v>44200.92</c:v>
                </c:pt>
                <c:pt idx="7">
                  <c:v>128329.32999999999</c:v>
                </c:pt>
                <c:pt idx="8">
                  <c:v>18985.61</c:v>
                </c:pt>
                <c:pt idx="9">
                  <c:v>49338.3</c:v>
                </c:pt>
                <c:pt idx="10">
                  <c:v>154.07000000000002</c:v>
                </c:pt>
                <c:pt idx="11">
                  <c:v>13544.61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F9D9-400C-BA2D-F01310D2C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200" b="0" strike="noStrike" spc="-1">
                <a:solidFill>
                  <a:srgbClr val="595959"/>
                </a:solidFill>
                <a:latin typeface="Calibri"/>
              </a:rPr>
              <a:t>la </a:t>
            </a:r>
            <a:r>
              <a:rPr lang="it-IT" sz="1000" b="0" strike="noStrike" spc="-1">
                <a:solidFill>
                  <a:srgbClr val="595959"/>
                </a:solidFill>
                <a:latin typeface="Calibri"/>
              </a:rPr>
              <a:t>composizione dell'export  di Chieti  gennaio dicembre 2023 </a:t>
            </a:r>
          </a:p>
        </c:rich>
      </c:tx>
      <c:layout>
        <c:manualLayout>
          <c:xMode val="edge"/>
          <c:yMode val="edge"/>
          <c:x val="0.49170002810805058"/>
          <c:y val="8.2693597431940571E-3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 Q3 Q4 '!$A$60</c:f>
              <c:strCache>
                <c:ptCount val="1"/>
                <c:pt idx="0">
                  <c:v>Chieti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1-F2CF-47E9-918A-F78DA298AEAF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3-F2CF-47E9-918A-F78DA298AEAF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5-F2CF-47E9-918A-F78DA298AEAF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7-F2CF-47E9-918A-F78DA298AEAF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9-F2CF-47E9-918A-F78DA298AEAF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B-F2CF-47E9-918A-F78DA298AEAF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D-F2CF-47E9-918A-F78DA298AEAF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F-F2CF-47E9-918A-F78DA298AEAF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1-F2CF-47E9-918A-F78DA298AEAF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3-F2CF-47E9-918A-F78DA298AEAF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5-F2CF-47E9-918A-F78DA298AEAF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7-F2CF-47E9-918A-F78DA298AEAF}"/>
              </c:ext>
            </c:extLst>
          </c:dPt>
          <c:dLbls>
            <c:dLbl>
              <c:idx val="0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2CF-47E9-918A-F78DA298AEAF}"/>
                </c:ext>
              </c:extLst>
            </c:dLbl>
            <c:dLbl>
              <c:idx val="1"/>
              <c:layout>
                <c:manualLayout>
                  <c:x val="5.3771943169036163E-2"/>
                  <c:y val="1.16728198516724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2CF-47E9-918A-F78DA298AEAF}"/>
                </c:ext>
              </c:extLst>
            </c:dLbl>
            <c:dLbl>
              <c:idx val="2"/>
              <c:layout>
                <c:manualLayout>
                  <c:x val="0.14070192786413674"/>
                  <c:y val="-1.2674258850493977E-3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2CF-47E9-918A-F78DA298AEAF}"/>
                </c:ext>
              </c:extLst>
            </c:dLbl>
            <c:dLbl>
              <c:idx val="3"/>
              <c:layout>
                <c:manualLayout>
                  <c:x val="5.3201425991965492E-2"/>
                  <c:y val="5.677468924787894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2CF-47E9-918A-F78DA298AEAF}"/>
                </c:ext>
              </c:extLst>
            </c:dLbl>
            <c:dLbl>
              <c:idx val="4"/>
              <c:layout>
                <c:manualLayout>
                  <c:x val="7.6808236986225478E-2"/>
                  <c:y val="0.1765378079034243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2CF-47E9-918A-F78DA298AEAF}"/>
                </c:ext>
              </c:extLst>
            </c:dLbl>
            <c:dLbl>
              <c:idx val="5"/>
              <c:layout>
                <c:manualLayout>
                  <c:x val="3.0761464844830555E-2"/>
                  <c:y val="0.17252163381712335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F2CF-47E9-918A-F78DA298AEAF}"/>
                </c:ext>
              </c:extLst>
            </c:dLbl>
            <c:dLbl>
              <c:idx val="6"/>
              <c:layout>
                <c:manualLayout>
                  <c:x val="1.9659535136730022E-2"/>
                  <c:y val="0.13388435267842616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F2CF-47E9-918A-F78DA298AEAF}"/>
                </c:ext>
              </c:extLst>
            </c:dLbl>
            <c:dLbl>
              <c:idx val="7"/>
              <c:layout>
                <c:manualLayout>
                  <c:x val="-2.5310131659014219E-3"/>
                  <c:y val="8.7290091744314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F2CF-47E9-918A-F78DA298AEAF}"/>
                </c:ext>
              </c:extLst>
            </c:dLbl>
            <c:dLbl>
              <c:idx val="8"/>
              <c:layout>
                <c:manualLayout>
                  <c:x val="3.3039613260299667E-3"/>
                  <c:y val="2.109940161089732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F2CF-47E9-918A-F78DA298AEAF}"/>
                </c:ext>
              </c:extLst>
            </c:dLbl>
            <c:dLbl>
              <c:idx val="9"/>
              <c:layout>
                <c:manualLayout>
                  <c:x val="-0.32994193819033396"/>
                  <c:y val="0.1286919110034575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F2CF-47E9-918A-F78DA298AEAF}"/>
                </c:ext>
              </c:extLst>
            </c:dLbl>
            <c:dLbl>
              <c:idx val="10"/>
              <c:layout>
                <c:manualLayout>
                  <c:x val="-0.26187849052971746"/>
                  <c:y val="-3.881666764336270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F2CF-47E9-918A-F78DA298AEAF}"/>
                </c:ext>
              </c:extLst>
            </c:dLbl>
            <c:dLbl>
              <c:idx val="11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F2CF-47E9-918A-F78DA298AE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'2023-Q1 Q2 Q3 Q4 '!$B$56:$M$56</c:f>
              <c:strCache>
                <c:ptCount val="12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</c:strCache>
            </c:strRef>
          </c:cat>
          <c:val>
            <c:numRef>
              <c:f>'2023-Q1 Q2 Q3 Q4 '!$B$60:$M$60</c:f>
              <c:numCache>
                <c:formatCode>#,##0.0</c:formatCode>
                <c:ptCount val="12"/>
                <c:pt idx="0">
                  <c:v>12731.710000000001</c:v>
                </c:pt>
                <c:pt idx="1">
                  <c:v>511459.64</c:v>
                </c:pt>
                <c:pt idx="2">
                  <c:v>46562.090000000004</c:v>
                </c:pt>
                <c:pt idx="3">
                  <c:v>30709.379999999997</c:v>
                </c:pt>
                <c:pt idx="4">
                  <c:v>250495.53</c:v>
                </c:pt>
                <c:pt idx="5">
                  <c:v>549704.15</c:v>
                </c:pt>
                <c:pt idx="6">
                  <c:v>257063.22</c:v>
                </c:pt>
                <c:pt idx="7">
                  <c:v>543937.1</c:v>
                </c:pt>
                <c:pt idx="8">
                  <c:v>3519981.54</c:v>
                </c:pt>
                <c:pt idx="9">
                  <c:v>99373.66</c:v>
                </c:pt>
                <c:pt idx="10">
                  <c:v>5332.9100000000008</c:v>
                </c:pt>
                <c:pt idx="11">
                  <c:v>18666.420000000002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F2CF-47E9-918A-F78DA298A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/>
            </a:pPr>
            <a:r>
              <a:rPr lang="it-IT"/>
              <a:t>Saldo import export per settore Pescara gennaio dicembre</a:t>
            </a:r>
          </a:p>
          <a:p>
            <a:pPr>
              <a:defRPr/>
            </a:pPr>
            <a:r>
              <a:rPr lang="it-IT"/>
              <a:t> 2023 2022
</a:t>
            </a:r>
          </a:p>
        </c:rich>
      </c:tx>
      <c:layout>
        <c:manualLayout>
          <c:xMode val="edge"/>
          <c:yMode val="edge"/>
          <c:x val="0.17783743493156068"/>
          <c:y val="1.5819800197169165E-2"/>
        </c:manualLayout>
      </c:layout>
      <c:overlay val="0"/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 w="9360">
          <a:solidFill>
            <a:srgbClr val="878787"/>
          </a:solidFill>
          <a:round/>
        </a:ln>
      </c:spPr>
    </c:floor>
    <c:sideWall>
      <c:thickness val="0"/>
      <c:spPr>
        <a:noFill/>
        <a:ln w="9360">
          <a:solidFill>
            <a:srgbClr val="878787"/>
          </a:solidFill>
          <a:round/>
        </a:ln>
      </c:spPr>
    </c:sideWall>
    <c:backWall>
      <c:thickness val="0"/>
      <c:spPr>
        <a:noFill/>
        <a:ln w="9360">
          <a:solidFill>
            <a:srgbClr val="878787"/>
          </a:solidFill>
          <a:round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saldoimportexport23!$O$41</c:f>
              <c:strCache>
                <c:ptCount val="1"/>
                <c:pt idx="0">
                  <c:v>gen dic 2022</c:v>
                </c:pt>
              </c:strCache>
            </c:strRef>
          </c:tx>
          <c:spPr>
            <a:solidFill>
              <a:srgbClr val="C0504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saldoimportexport23!$B$39:$N$39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saldoimportexport23!$B$41:$N$41</c:f>
              <c:numCache>
                <c:formatCode>#,##0.0</c:formatCode>
                <c:ptCount val="13"/>
                <c:pt idx="0">
                  <c:v>-25582.469999999998</c:v>
                </c:pt>
                <c:pt idx="1">
                  <c:v>41886.30000000001</c:v>
                </c:pt>
                <c:pt idx="2">
                  <c:v>-10055.710000000006</c:v>
                </c:pt>
                <c:pt idx="3">
                  <c:v>-95007.4</c:v>
                </c:pt>
                <c:pt idx="4">
                  <c:v>-5654.8299999999872</c:v>
                </c:pt>
                <c:pt idx="5">
                  <c:v>-49390.14</c:v>
                </c:pt>
                <c:pt idx="6">
                  <c:v>-36.139999999992142</c:v>
                </c:pt>
                <c:pt idx="7">
                  <c:v>39534.97</c:v>
                </c:pt>
                <c:pt idx="8">
                  <c:v>-47041.7</c:v>
                </c:pt>
                <c:pt idx="9">
                  <c:v>-117.29000000000087</c:v>
                </c:pt>
                <c:pt idx="10">
                  <c:v>-2333.27</c:v>
                </c:pt>
                <c:pt idx="11">
                  <c:v>-19875.88</c:v>
                </c:pt>
                <c:pt idx="12">
                  <c:v>-173673.60999999987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6D-426D-8DD3-4F4879DBB006}"/>
            </c:ext>
          </c:extLst>
        </c:ser>
        <c:ser>
          <c:idx val="1"/>
          <c:order val="1"/>
          <c:tx>
            <c:strRef>
              <c:f>saldoimportexport23!$O$42</c:f>
              <c:strCache>
                <c:ptCount val="1"/>
                <c:pt idx="0">
                  <c:v>gen dic 2023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saldoimportexport23!$B$39:$N$39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saldoimportexport23!$B$42:$N$42</c:f>
              <c:numCache>
                <c:formatCode>#,##0.0</c:formatCode>
                <c:ptCount val="13"/>
                <c:pt idx="0">
                  <c:v>-26382.44</c:v>
                </c:pt>
                <c:pt idx="1">
                  <c:v>36842.089999999997</c:v>
                </c:pt>
                <c:pt idx="2">
                  <c:v>21998.739999999991</c:v>
                </c:pt>
                <c:pt idx="3">
                  <c:v>-66327.08</c:v>
                </c:pt>
                <c:pt idx="4">
                  <c:v>-26237.290000000008</c:v>
                </c:pt>
                <c:pt idx="5">
                  <c:v>-48828.610000000008</c:v>
                </c:pt>
                <c:pt idx="6">
                  <c:v>-190.56999999999971</c:v>
                </c:pt>
                <c:pt idx="7">
                  <c:v>23532.859999999986</c:v>
                </c:pt>
                <c:pt idx="8">
                  <c:v>-428437.16000000003</c:v>
                </c:pt>
                <c:pt idx="9">
                  <c:v>-3132.1900000000023</c:v>
                </c:pt>
                <c:pt idx="10">
                  <c:v>-1847.07</c:v>
                </c:pt>
                <c:pt idx="11">
                  <c:v>-21202.04</c:v>
                </c:pt>
                <c:pt idx="12">
                  <c:v>-540209.76000000013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6D-426D-8DD3-4F4879DBB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9489792"/>
        <c:axId val="236201664"/>
        <c:axId val="0"/>
      </c:bar3DChart>
      <c:catAx>
        <c:axId val="219489792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low"/>
        <c:spPr>
          <a:ln w="9360">
            <a:solidFill>
              <a:srgbClr val="878787"/>
            </a:solidFill>
            <a:round/>
          </a:ln>
        </c:spPr>
        <c:txPr>
          <a:bodyPr rot="108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36201664"/>
        <c:crosses val="autoZero"/>
        <c:auto val="1"/>
        <c:lblAlgn val="ctr"/>
        <c:lblOffset val="100"/>
        <c:noMultiLvlLbl val="0"/>
      </c:catAx>
      <c:valAx>
        <c:axId val="236201664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19489792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/>
                    <a:t>Miioni</a:t>
                  </a:r>
                </a:p>
              </c:rich>
            </c:tx>
          </c:dispUnitsLbl>
        </c:dispUnits>
      </c:valAx>
    </c:plotArea>
    <c:legend>
      <c:legendPos val="r"/>
      <c:layout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r>
              <a:rPr lang="it-IT" sz="1400" b="1" strike="noStrike" spc="-1" baseline="0">
                <a:solidFill>
                  <a:srgbClr val="000000"/>
                </a:solidFill>
                <a:latin typeface="Calibri"/>
              </a:rPr>
              <a:t>Saldo import export per settore Chieti gennaio dicembre 2023 2022</a:t>
            </a:r>
          </a:p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endParaRPr lang="it-IT" sz="1800" b="1" strike="noStrike" spc="-1">
              <a:solidFill>
                <a:srgbClr val="000000"/>
              </a:solidFill>
              <a:latin typeface="Calibri"/>
            </a:endParaRP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solidFill>
            <a:srgbClr val="878787"/>
          </a:solidFill>
          <a:round/>
        </a:ln>
      </c:spPr>
    </c:floor>
    <c:sideWall>
      <c:thickness val="0"/>
      <c:spPr>
        <a:noFill/>
        <a:ln w="9360">
          <a:solidFill>
            <a:srgbClr val="878787"/>
          </a:solidFill>
          <a:round/>
        </a:ln>
      </c:spPr>
    </c:sideWall>
    <c:backWall>
      <c:thickness val="0"/>
      <c:spPr>
        <a:noFill/>
        <a:ln w="9360">
          <a:solidFill>
            <a:srgbClr val="878787"/>
          </a:solidFill>
          <a:round/>
        </a:ln>
      </c:spPr>
    </c:backWall>
    <c:plotArea>
      <c:layout>
        <c:manualLayout>
          <c:layoutTarget val="inner"/>
          <c:xMode val="edge"/>
          <c:yMode val="edge"/>
          <c:x val="6.7518336047993857E-2"/>
          <c:y val="0.10639393971748577"/>
          <c:w val="0.85482689852402483"/>
          <c:h val="0.5072153592642814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saldoimportexport23!$O$41</c:f>
              <c:strCache>
                <c:ptCount val="1"/>
                <c:pt idx="0">
                  <c:v>gen dic 2022</c:v>
                </c:pt>
              </c:strCache>
            </c:strRef>
          </c:tx>
          <c:spPr>
            <a:solidFill>
              <a:srgbClr val="FFFF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saldoimportexport23!$R$39:$AD$39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saldoimportexport23!$R$41:$AD$41</c:f>
              <c:numCache>
                <c:formatCode>#,##0.0</c:formatCode>
                <c:ptCount val="13"/>
                <c:pt idx="0">
                  <c:v>-105778.65</c:v>
                </c:pt>
                <c:pt idx="1">
                  <c:v>329620.35000000003</c:v>
                </c:pt>
                <c:pt idx="2">
                  <c:v>-59401.47</c:v>
                </c:pt>
                <c:pt idx="3">
                  <c:v>-64475.739999999983</c:v>
                </c:pt>
                <c:pt idx="4">
                  <c:v>18949.669999999984</c:v>
                </c:pt>
                <c:pt idx="5">
                  <c:v>241377.23</c:v>
                </c:pt>
                <c:pt idx="6">
                  <c:v>59153.839999999967</c:v>
                </c:pt>
                <c:pt idx="7">
                  <c:v>54004.5</c:v>
                </c:pt>
                <c:pt idx="8">
                  <c:v>2111572.4699999997</c:v>
                </c:pt>
                <c:pt idx="9">
                  <c:v>51751.21</c:v>
                </c:pt>
                <c:pt idx="10">
                  <c:v>-32790.509999999995</c:v>
                </c:pt>
                <c:pt idx="11">
                  <c:v>-15960.990000000005</c:v>
                </c:pt>
                <c:pt idx="12">
                  <c:v>2588021.9299999997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77-4A63-9059-7639B91C86FD}"/>
            </c:ext>
          </c:extLst>
        </c:ser>
        <c:ser>
          <c:idx val="1"/>
          <c:order val="1"/>
          <c:tx>
            <c:strRef>
              <c:f>saldoimportexport23!$O$42</c:f>
              <c:strCache>
                <c:ptCount val="1"/>
                <c:pt idx="0">
                  <c:v>gen dic 2023</c:v>
                </c:pt>
              </c:strCache>
            </c:strRef>
          </c:tx>
          <c:spPr>
            <a:solidFill>
              <a:srgbClr val="92D05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saldoimportexport23!$R$39:$AD$39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saldoimportexport23!$R$42:$AD$42</c:f>
              <c:numCache>
                <c:formatCode>#,##0.0</c:formatCode>
                <c:ptCount val="13"/>
                <c:pt idx="0">
                  <c:v>-114466.56999999999</c:v>
                </c:pt>
                <c:pt idx="1">
                  <c:v>341815.66</c:v>
                </c:pt>
                <c:pt idx="2">
                  <c:v>-72510.040000000008</c:v>
                </c:pt>
                <c:pt idx="3">
                  <c:v>-81037.63</c:v>
                </c:pt>
                <c:pt idx="4">
                  <c:v>-33637.47</c:v>
                </c:pt>
                <c:pt idx="5">
                  <c:v>328489.42000000004</c:v>
                </c:pt>
                <c:pt idx="6">
                  <c:v>47628.98000000001</c:v>
                </c:pt>
                <c:pt idx="7">
                  <c:v>107064.50999999989</c:v>
                </c:pt>
                <c:pt idx="8">
                  <c:v>3050923.02</c:v>
                </c:pt>
                <c:pt idx="9">
                  <c:v>57271.780000000006</c:v>
                </c:pt>
                <c:pt idx="10">
                  <c:v>-13832.75</c:v>
                </c:pt>
                <c:pt idx="11">
                  <c:v>-18055.389999999996</c:v>
                </c:pt>
                <c:pt idx="12">
                  <c:v>3599654.5500000007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77-4A63-9059-7639B91C8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9491840"/>
        <c:axId val="236203968"/>
        <c:axId val="0"/>
      </c:bar3DChart>
      <c:catAx>
        <c:axId val="219491840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low"/>
        <c:spPr>
          <a:ln w="9360">
            <a:solidFill>
              <a:srgbClr val="878787"/>
            </a:solidFill>
            <a:round/>
          </a:ln>
        </c:spPr>
        <c:txPr>
          <a:bodyPr rot="108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36203968"/>
        <c:crosses val="autoZero"/>
        <c:auto val="1"/>
        <c:lblAlgn val="ctr"/>
        <c:lblOffset val="100"/>
        <c:noMultiLvlLbl val="0"/>
      </c:catAx>
      <c:valAx>
        <c:axId val="236203968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19491840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/>
                    <a:t>Miioni</a:t>
                  </a:r>
                </a:p>
              </c:rich>
            </c:tx>
          </c:dispUnitsLbl>
        </c:dispUnits>
      </c:valAx>
    </c:plotArea>
    <c:legend>
      <c:legendPos val="r"/>
      <c:layout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 Export Pescara 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saldoimportexport23!$E$86</c:f>
              <c:strCache>
                <c:ptCount val="1"/>
                <c:pt idx="0">
                  <c:v>gen dic 23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saldoimportexport23!$B$85:$D$85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saldoimportexport23!$B$86:$D$86</c:f>
              <c:numCache>
                <c:formatCode>#,##0.0</c:formatCode>
                <c:ptCount val="3"/>
                <c:pt idx="0">
                  <c:v>635172.15</c:v>
                </c:pt>
                <c:pt idx="1">
                  <c:v>1175381.9100000001</c:v>
                </c:pt>
                <c:pt idx="2">
                  <c:v>-540209.76000000013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2D-44D7-919A-A394E4D87851}"/>
            </c:ext>
          </c:extLst>
        </c:ser>
        <c:ser>
          <c:idx val="0"/>
          <c:order val="1"/>
          <c:tx>
            <c:strRef>
              <c:f>saldoimportexport23!$E$87</c:f>
              <c:strCache>
                <c:ptCount val="1"/>
                <c:pt idx="0">
                  <c:v>gen dic 22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saldoimportexport23!$B$85:$D$85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saldoimportexport23!$B$87:$D$87</c:f>
              <c:numCache>
                <c:formatCode>#,##0.0</c:formatCode>
                <c:ptCount val="3"/>
                <c:pt idx="0">
                  <c:v>558694.78</c:v>
                </c:pt>
                <c:pt idx="1">
                  <c:v>732368.3899999999</c:v>
                </c:pt>
                <c:pt idx="2">
                  <c:v>-173673.60999999987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2D-44D7-919A-A394E4D87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9698688"/>
        <c:axId val="236205696"/>
        <c:axId val="0"/>
      </c:bar3DChart>
      <c:catAx>
        <c:axId val="2196986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36205696"/>
        <c:crosses val="autoZero"/>
        <c:auto val="1"/>
        <c:lblAlgn val="ctr"/>
        <c:lblOffset val="100"/>
        <c:noMultiLvlLbl val="0"/>
      </c:catAx>
      <c:valAx>
        <c:axId val="236205696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19698688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Export Chieti 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saldoimportexport23!$E$100</c:f>
              <c:strCache>
                <c:ptCount val="1"/>
                <c:pt idx="0">
                  <c:v>gen dic 23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saldoimportexport23!$B$99:$D$99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saldoimportexport23!$B$100:$D$100</c:f>
              <c:numCache>
                <c:formatCode>#,##0.0</c:formatCode>
                <c:ptCount val="3"/>
                <c:pt idx="0">
                  <c:v>5846018.3600000003</c:v>
                </c:pt>
                <c:pt idx="1">
                  <c:v>2246363.8099999996</c:v>
                </c:pt>
                <c:pt idx="2">
                  <c:v>3599654.5500000007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CD-4D97-ACBC-1ACFF70FF496}"/>
            </c:ext>
          </c:extLst>
        </c:ser>
        <c:ser>
          <c:idx val="0"/>
          <c:order val="1"/>
          <c:tx>
            <c:strRef>
              <c:f>saldoimportexport23!$E$101</c:f>
              <c:strCache>
                <c:ptCount val="1"/>
                <c:pt idx="0">
                  <c:v>gen dic 22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saldoimportexport23!$B$99:$D$99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saldoimportexport23!$B$101:$D$101</c:f>
              <c:numCache>
                <c:formatCode>#,##0.0</c:formatCode>
                <c:ptCount val="3"/>
                <c:pt idx="0">
                  <c:v>5208431.3499999996</c:v>
                </c:pt>
                <c:pt idx="1">
                  <c:v>2620409.42</c:v>
                </c:pt>
                <c:pt idx="2">
                  <c:v>2588021.9299999997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CD-4D97-ACBC-1ACFF70FF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9700224"/>
        <c:axId val="244858880"/>
        <c:axId val="0"/>
      </c:bar3DChart>
      <c:catAx>
        <c:axId val="2197002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44858880"/>
        <c:crosses val="autoZero"/>
        <c:auto val="1"/>
        <c:lblAlgn val="ctr"/>
        <c:lblOffset val="100"/>
        <c:noMultiLvlLbl val="0"/>
      </c:catAx>
      <c:valAx>
        <c:axId val="24485888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19700224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Export Abruzzo</a:t>
            </a:r>
          </a:p>
        </c:rich>
      </c:tx>
      <c:layout>
        <c:manualLayout>
          <c:xMode val="edge"/>
          <c:yMode val="edge"/>
          <c:x val="0.34427714434145407"/>
          <c:y val="3.2410242949222741E-2"/>
        </c:manualLayout>
      </c:layout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saldoimportexport23!$E$117</c:f>
              <c:strCache>
                <c:ptCount val="1"/>
                <c:pt idx="0">
                  <c:v>gen dic 23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saldoimportexport23!$B$116:$D$116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saldoimportexport23!$B$117:$D$117</c:f>
              <c:numCache>
                <c:formatCode>#,##0.0</c:formatCode>
                <c:ptCount val="3"/>
                <c:pt idx="0">
                  <c:v>10071217.109999999</c:v>
                </c:pt>
                <c:pt idx="1">
                  <c:v>5608165.8600000003</c:v>
                </c:pt>
                <c:pt idx="2">
                  <c:v>4463051.2499999991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CD-4D97-ACBC-1ACFF70FF496}"/>
            </c:ext>
          </c:extLst>
        </c:ser>
        <c:ser>
          <c:idx val="0"/>
          <c:order val="1"/>
          <c:tx>
            <c:strRef>
              <c:f>saldoimportexport23!$E$118</c:f>
              <c:strCache>
                <c:ptCount val="1"/>
                <c:pt idx="0">
                  <c:v>gen dic 22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saldoimportexport23!$B$116:$D$116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saldoimportexport23!$B$118:$D$118</c:f>
              <c:numCache>
                <c:formatCode>#,##0.0</c:formatCode>
                <c:ptCount val="3"/>
                <c:pt idx="0">
                  <c:v>8859941.3300000001</c:v>
                </c:pt>
                <c:pt idx="1">
                  <c:v>5549618.4800000004</c:v>
                </c:pt>
                <c:pt idx="2">
                  <c:v>3310322.8499999996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CD-4D97-ACBC-1ACFF70FF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20536832"/>
        <c:axId val="244861184"/>
        <c:axId val="0"/>
      </c:bar3DChart>
      <c:catAx>
        <c:axId val="2205368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44861184"/>
        <c:crosses val="autoZero"/>
        <c:auto val="1"/>
        <c:lblAlgn val="ctr"/>
        <c:lblOffset val="100"/>
        <c:noMultiLvlLbl val="0"/>
      </c:catAx>
      <c:valAx>
        <c:axId val="24486118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20536832"/>
        <c:crosses val="autoZero"/>
        <c:crossBetween val="between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la composizione  dell'export in Abruzzo nel 2022  </a:t>
            </a:r>
          </a:p>
        </c:rich>
      </c:tx>
      <c:layout>
        <c:manualLayout>
          <c:xMode val="edge"/>
          <c:yMode val="edge"/>
          <c:x val="0.5344016718604071"/>
          <c:y val="2.2740517188054473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q4'!$A$58</c:f>
              <c:strCache>
                <c:ptCount val="1"/>
                <c:pt idx="0">
                  <c:v>Abruzzo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1-4486-4C05-8FF7-E83E02DF5BD1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3-4486-4C05-8FF7-E83E02DF5BD1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5-4486-4C05-8FF7-E83E02DF5BD1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7-4486-4C05-8FF7-E83E02DF5BD1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9-4486-4C05-8FF7-E83E02DF5BD1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B-4486-4C05-8FF7-E83E02DF5BD1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D-4486-4C05-8FF7-E83E02DF5BD1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F-4486-4C05-8FF7-E83E02DF5BD1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1-4486-4C05-8FF7-E83E02DF5BD1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3-4486-4C05-8FF7-E83E02DF5BD1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5-4486-4C05-8FF7-E83E02DF5BD1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7-4486-4C05-8FF7-E83E02DF5BD1}"/>
              </c:ext>
            </c:extLst>
          </c:dPt>
          <c:dLbls>
            <c:dLbl>
              <c:idx val="0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486-4C05-8FF7-E83E02DF5BD1}"/>
                </c:ext>
              </c:extLst>
            </c:dLbl>
            <c:dLbl>
              <c:idx val="1"/>
              <c:layout>
                <c:manualLayout>
                  <c:x val="0.10519485773466614"/>
                  <c:y val="3.262865402834343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486-4C05-8FF7-E83E02DF5BD1}"/>
                </c:ext>
              </c:extLst>
            </c:dLbl>
            <c:dLbl>
              <c:idx val="2"/>
              <c:layout>
                <c:manualLayout>
                  <c:x val="6.2310725150957529E-2"/>
                  <c:y val="5.4037133620479162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486-4C05-8FF7-E83E02DF5BD1}"/>
                </c:ext>
              </c:extLst>
            </c:dLbl>
            <c:dLbl>
              <c:idx val="3"/>
              <c:layout>
                <c:manualLayout>
                  <c:x val="6.5467367282209768E-2"/>
                  <c:y val="7.7389707677732525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486-4C05-8FF7-E83E02DF5BD1}"/>
                </c:ext>
              </c:extLst>
            </c:dLbl>
            <c:dLbl>
              <c:idx val="4"/>
              <c:layout>
                <c:manualLayout>
                  <c:x val="3.2436218710411215E-3"/>
                  <c:y val="1.458160378433459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4486-4C05-8FF7-E83E02DF5BD1}"/>
                </c:ext>
              </c:extLst>
            </c:dLbl>
            <c:dLbl>
              <c:idx val="5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4486-4C05-8FF7-E83E02DF5BD1}"/>
                </c:ext>
              </c:extLst>
            </c:dLbl>
            <c:dLbl>
              <c:idx val="6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4486-4C05-8FF7-E83E02DF5BD1}"/>
                </c:ext>
              </c:extLst>
            </c:dLbl>
            <c:dLbl>
              <c:idx val="7"/>
              <c:layout>
                <c:manualLayout>
                  <c:x val="-0.13412446645818227"/>
                  <c:y val="-7.144266361940480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4486-4C05-8FF7-E83E02DF5BD1}"/>
                </c:ext>
              </c:extLst>
            </c:dLbl>
            <c:dLbl>
              <c:idx val="8"/>
              <c:layout>
                <c:manualLayout>
                  <c:x val="-7.4216178828160739E-3"/>
                  <c:y val="9.8293565914943634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4486-4C05-8FF7-E83E02DF5BD1}"/>
                </c:ext>
              </c:extLst>
            </c:dLbl>
            <c:dLbl>
              <c:idx val="9"/>
              <c:layout>
                <c:manualLayout>
                  <c:x val="-0.23816098822854923"/>
                  <c:y val="0.10294177971812828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4486-4C05-8FF7-E83E02DF5BD1}"/>
                </c:ext>
              </c:extLst>
            </c:dLbl>
            <c:dLbl>
              <c:idx val="10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4486-4C05-8FF7-E83E02DF5BD1}"/>
                </c:ext>
              </c:extLst>
            </c:dLbl>
            <c:dLbl>
              <c:idx val="11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4486-4C05-8FF7-E83E02DF5B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'2022-Q1 Q2 Q3 q4'!$B$56:$N$56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'2022-Q1 Q2 Q3 q4'!$B$58:$M$58</c:f>
              <c:numCache>
                <c:formatCode>#,##0.0</c:formatCode>
                <c:ptCount val="12"/>
                <c:pt idx="0">
                  <c:v>72344.52</c:v>
                </c:pt>
                <c:pt idx="1">
                  <c:v>789842.55999999994</c:v>
                </c:pt>
                <c:pt idx="2">
                  <c:v>405329.24</c:v>
                </c:pt>
                <c:pt idx="3">
                  <c:v>108755.07</c:v>
                </c:pt>
                <c:pt idx="4">
                  <c:v>1313044.04</c:v>
                </c:pt>
                <c:pt idx="5">
                  <c:v>760751.53</c:v>
                </c:pt>
                <c:pt idx="6">
                  <c:v>637380.43999999994</c:v>
                </c:pt>
                <c:pt idx="7">
                  <c:v>1205301.71</c:v>
                </c:pt>
                <c:pt idx="8">
                  <c:v>3133436.0999999996</c:v>
                </c:pt>
                <c:pt idx="9">
                  <c:v>354299.26</c:v>
                </c:pt>
                <c:pt idx="10">
                  <c:v>7466.7599999999993</c:v>
                </c:pt>
                <c:pt idx="11">
                  <c:v>71990.13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4486-4C05-8FF7-E83E02DF5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la composizione dell'export di</a:t>
            </a:r>
            <a:r>
              <a:rPr lang="it-IT" sz="1400" b="0" strike="noStrike" spc="-1" baseline="0">
                <a:solidFill>
                  <a:srgbClr val="595959"/>
                </a:solidFill>
                <a:latin typeface="Calibri"/>
              </a:rPr>
              <a:t> </a:t>
            </a: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Pescara  nel</a:t>
            </a:r>
            <a:r>
              <a:rPr lang="it-IT" sz="1400" b="0" strike="noStrike" spc="-1" baseline="0">
                <a:solidFill>
                  <a:srgbClr val="595959"/>
                </a:solidFill>
                <a:latin typeface="Calibri"/>
              </a:rPr>
              <a:t> 2022</a:t>
            </a: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 </a:t>
            </a:r>
          </a:p>
        </c:rich>
      </c:tx>
      <c:layout>
        <c:manualLayout>
          <c:xMode val="edge"/>
          <c:yMode val="edge"/>
          <c:x val="0.50583879677833976"/>
          <c:y val="1.0336598721842942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q4'!$A$59</c:f>
              <c:strCache>
                <c:ptCount val="1"/>
                <c:pt idx="0">
                  <c:v>Pescara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1-F9D9-400C-BA2D-F01310D2CF36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3-F9D9-400C-BA2D-F01310D2CF36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5-F9D9-400C-BA2D-F01310D2CF36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7-F9D9-400C-BA2D-F01310D2CF36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9-F9D9-400C-BA2D-F01310D2CF36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B-F9D9-400C-BA2D-F01310D2CF36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D-F9D9-400C-BA2D-F01310D2CF36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F-F9D9-400C-BA2D-F01310D2CF36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1-F9D9-400C-BA2D-F01310D2CF36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3-F9D9-400C-BA2D-F01310D2CF36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5-F9D9-400C-BA2D-F01310D2CF36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7-F9D9-400C-BA2D-F01310D2CF36}"/>
              </c:ext>
            </c:extLst>
          </c:dPt>
          <c:dLbls>
            <c:dLbl>
              <c:idx val="0"/>
              <c:layout>
                <c:manualLayout>
                  <c:x val="0.12050537251602045"/>
                  <c:y val="2.912739573057777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9D9-400C-BA2D-F01310D2CF36}"/>
                </c:ext>
              </c:extLst>
            </c:dLbl>
            <c:dLbl>
              <c:idx val="1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9D9-400C-BA2D-F01310D2CF36}"/>
                </c:ext>
              </c:extLst>
            </c:dLbl>
            <c:dLbl>
              <c:idx val="2"/>
              <c:layout>
                <c:manualLayout>
                  <c:x val="1.7812955915413251E-2"/>
                  <c:y val="-9.0233786190304102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9D9-400C-BA2D-F01310D2CF36}"/>
                </c:ext>
              </c:extLst>
            </c:dLbl>
            <c:dLbl>
              <c:idx val="3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9D9-400C-BA2D-F01310D2CF36}"/>
                </c:ext>
              </c:extLst>
            </c:dLbl>
            <c:dLbl>
              <c:idx val="4"/>
              <c:layout>
                <c:manualLayout>
                  <c:x val="-1.4002664031479184E-2"/>
                  <c:y val="-8.9523083985271493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9D9-400C-BA2D-F01310D2CF36}"/>
                </c:ext>
              </c:extLst>
            </c:dLbl>
            <c:dLbl>
              <c:idx val="5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F9D9-400C-BA2D-F01310D2CF36}"/>
                </c:ext>
              </c:extLst>
            </c:dLbl>
            <c:dLbl>
              <c:idx val="6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F9D9-400C-BA2D-F01310D2CF36}"/>
                </c:ext>
              </c:extLst>
            </c:dLbl>
            <c:dLbl>
              <c:idx val="7"/>
              <c:layout>
                <c:manualLayout>
                  <c:x val="4.7736813534525946E-3"/>
                  <c:y val="-6.647718948694658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F9D9-400C-BA2D-F01310D2CF36}"/>
                </c:ext>
              </c:extLst>
            </c:dLbl>
            <c:dLbl>
              <c:idx val="8"/>
              <c:layout>
                <c:manualLayout>
                  <c:x val="-5.5222176648708397E-2"/>
                  <c:y val="2.517100152688655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F9D9-400C-BA2D-F01310D2CF36}"/>
                </c:ext>
              </c:extLst>
            </c:dLbl>
            <c:dLbl>
              <c:idx val="9"/>
              <c:layout>
                <c:manualLayout>
                  <c:x val="-1.2991278152461287E-2"/>
                  <c:y val="7.2328518268920863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F9D9-400C-BA2D-F01310D2CF36}"/>
                </c:ext>
              </c:extLst>
            </c:dLbl>
            <c:dLbl>
              <c:idx val="10"/>
              <c:layout>
                <c:manualLayout>
                  <c:x val="7.0179519262885917E-2"/>
                  <c:y val="-3.7198732912055894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F9D9-400C-BA2D-F01310D2CF36}"/>
                </c:ext>
              </c:extLst>
            </c:dLbl>
            <c:dLbl>
              <c:idx val="11"/>
              <c:layout>
                <c:manualLayout>
                  <c:x val="0.22543588119434452"/>
                  <c:y val="-2.644150787372094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F9D9-400C-BA2D-F01310D2CF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'2022-Q1 Q2 Q3 q4'!$B$56:$N$56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'2022-Q1 Q2 Q3 q4'!$B$59:$M$59</c:f>
              <c:numCache>
                <c:formatCode>#,##0.0</c:formatCode>
                <c:ptCount val="12"/>
                <c:pt idx="0">
                  <c:v>16957.52</c:v>
                </c:pt>
                <c:pt idx="1">
                  <c:v>95389.250000000015</c:v>
                </c:pt>
                <c:pt idx="2">
                  <c:v>46633.03</c:v>
                </c:pt>
                <c:pt idx="3">
                  <c:v>3658.61</c:v>
                </c:pt>
                <c:pt idx="4">
                  <c:v>103162.49</c:v>
                </c:pt>
                <c:pt idx="5">
                  <c:v>19943.550000000003</c:v>
                </c:pt>
                <c:pt idx="6">
                  <c:v>39163.490000000005</c:v>
                </c:pt>
                <c:pt idx="7">
                  <c:v>148416.31</c:v>
                </c:pt>
                <c:pt idx="8">
                  <c:v>22570.44</c:v>
                </c:pt>
                <c:pt idx="9">
                  <c:v>49184.82</c:v>
                </c:pt>
                <c:pt idx="10">
                  <c:v>94.679999999999993</c:v>
                </c:pt>
                <c:pt idx="11">
                  <c:v>13520.630000000001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F9D9-400C-BA2D-F01310D2C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la composizione dell'export  di Chieti  nel 2022 </a:t>
            </a:r>
          </a:p>
        </c:rich>
      </c:tx>
      <c:layout>
        <c:manualLayout>
          <c:xMode val="edge"/>
          <c:yMode val="edge"/>
          <c:x val="0.49170002810805058"/>
          <c:y val="8.2693597431940571E-3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q4'!$A$60</c:f>
              <c:strCache>
                <c:ptCount val="1"/>
                <c:pt idx="0">
                  <c:v>Chieti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1-F2CF-47E9-918A-F78DA298AEAF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3-F2CF-47E9-918A-F78DA298AEAF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5-F2CF-47E9-918A-F78DA298AEAF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7-F2CF-47E9-918A-F78DA298AEAF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9-F2CF-47E9-918A-F78DA298AEAF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B-F2CF-47E9-918A-F78DA298AEAF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D-F2CF-47E9-918A-F78DA298AEAF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F-F2CF-47E9-918A-F78DA298AEAF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1-F2CF-47E9-918A-F78DA298AEAF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3-F2CF-47E9-918A-F78DA298AEAF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5-F2CF-47E9-918A-F78DA298AEAF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7-F2CF-47E9-918A-F78DA298AEAF}"/>
              </c:ext>
            </c:extLst>
          </c:dPt>
          <c:dLbls>
            <c:dLbl>
              <c:idx val="0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2CF-47E9-918A-F78DA298AEAF}"/>
                </c:ext>
              </c:extLst>
            </c:dLbl>
            <c:dLbl>
              <c:idx val="1"/>
              <c:layout>
                <c:manualLayout>
                  <c:x val="3.6208143006358433E-2"/>
                  <c:y val="1.5807499723269457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2CF-47E9-918A-F78DA298AEAF}"/>
                </c:ext>
              </c:extLst>
            </c:dLbl>
            <c:dLbl>
              <c:idx val="2"/>
              <c:layout>
                <c:manualLayout>
                  <c:x val="0.12460183153445666"/>
                  <c:y val="1.5271293601338725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2CF-47E9-918A-F78DA298AEAF}"/>
                </c:ext>
              </c:extLst>
            </c:dLbl>
            <c:dLbl>
              <c:idx val="3"/>
              <c:layout>
                <c:manualLayout>
                  <c:x val="5.3201425991965492E-2"/>
                  <c:y val="5.677468924787894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2CF-47E9-918A-F78DA298AEAF}"/>
                </c:ext>
              </c:extLst>
            </c:dLbl>
            <c:dLbl>
              <c:idx val="4"/>
              <c:layout>
                <c:manualLayout>
                  <c:x val="3.875342530719323E-2"/>
                  <c:y val="0.1041809101504763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2CF-47E9-918A-F78DA298AEAF}"/>
                </c:ext>
              </c:extLst>
            </c:dLbl>
            <c:dLbl>
              <c:idx val="5"/>
              <c:layout>
                <c:manualLayout>
                  <c:x val="5.8794407538973522E-3"/>
                  <c:y val="4.4346557797615559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F2CF-47E9-918A-F78DA298AEAF}"/>
                </c:ext>
              </c:extLst>
            </c:dLbl>
            <c:dLbl>
              <c:idx val="6"/>
              <c:layout>
                <c:manualLayout>
                  <c:x val="1.9659602774501204E-2"/>
                  <c:y val="-2.1166142506462548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F2CF-47E9-918A-F78DA298AEAF}"/>
                </c:ext>
              </c:extLst>
            </c:dLbl>
            <c:dLbl>
              <c:idx val="7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F2CF-47E9-918A-F78DA298AEAF}"/>
                </c:ext>
              </c:extLst>
            </c:dLbl>
            <c:dLbl>
              <c:idx val="8"/>
              <c:layout>
                <c:manualLayout>
                  <c:x val="3.3039613260299667E-3"/>
                  <c:y val="2.109940161089732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F2CF-47E9-918A-F78DA298AEAF}"/>
                </c:ext>
              </c:extLst>
            </c:dLbl>
            <c:dLbl>
              <c:idx val="9"/>
              <c:layout>
                <c:manualLayout>
                  <c:x val="-0.3445784463176394"/>
                  <c:y val="0.13075925093925603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F2CF-47E9-918A-F78DA298AEAF}"/>
                </c:ext>
              </c:extLst>
            </c:dLbl>
            <c:dLbl>
              <c:idx val="10"/>
              <c:layout>
                <c:manualLayout>
                  <c:x val="-0.26187849052971746"/>
                  <c:y val="-3.881666764336270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F2CF-47E9-918A-F78DA298AEAF}"/>
                </c:ext>
              </c:extLst>
            </c:dLbl>
            <c:dLbl>
              <c:idx val="11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F2CF-47E9-918A-F78DA298AE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'2022-Q1 Q2 Q3 q4'!$B$56:$M$56</c:f>
              <c:strCache>
                <c:ptCount val="12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</c:strCache>
            </c:strRef>
          </c:cat>
          <c:val>
            <c:numRef>
              <c:f>'2022-Q1 Q2 Q3 q4'!$B$60:$M$60</c:f>
              <c:numCache>
                <c:formatCode>#,##0.0</c:formatCode>
                <c:ptCount val="12"/>
                <c:pt idx="0">
                  <c:v>13005.1</c:v>
                </c:pt>
                <c:pt idx="1">
                  <c:v>490444.55000000005</c:v>
                </c:pt>
                <c:pt idx="2">
                  <c:v>50801.929999999993</c:v>
                </c:pt>
                <c:pt idx="3">
                  <c:v>27707.840000000004</c:v>
                </c:pt>
                <c:pt idx="4">
                  <c:v>334307.65999999997</c:v>
                </c:pt>
                <c:pt idx="5">
                  <c:v>464438.16000000003</c:v>
                </c:pt>
                <c:pt idx="6">
                  <c:v>307301.55</c:v>
                </c:pt>
                <c:pt idx="7">
                  <c:v>519524.27</c:v>
                </c:pt>
                <c:pt idx="8">
                  <c:v>2897351.48</c:v>
                </c:pt>
                <c:pt idx="9">
                  <c:v>80351.86</c:v>
                </c:pt>
                <c:pt idx="10">
                  <c:v>3025.66</c:v>
                </c:pt>
                <c:pt idx="11">
                  <c:v>20171.309999999998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F2CF-47E9-918A-F78DA298A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000" b="1" strike="noStrike" spc="-1">
                <a:solidFill>
                  <a:srgbClr val="595959"/>
                </a:solidFill>
                <a:latin typeface="Calibri"/>
              </a:rPr>
              <a:t>la composizione dell'export di</a:t>
            </a:r>
            <a:r>
              <a:rPr lang="it-IT" sz="1000" b="1" strike="noStrike" spc="-1" baseline="0">
                <a:solidFill>
                  <a:srgbClr val="595959"/>
                </a:solidFill>
                <a:latin typeface="Calibri"/>
              </a:rPr>
              <a:t> </a:t>
            </a:r>
            <a:r>
              <a:rPr lang="it-IT" sz="1000" b="1" strike="noStrike" spc="-1">
                <a:solidFill>
                  <a:srgbClr val="595959"/>
                </a:solidFill>
                <a:latin typeface="Calibri"/>
              </a:rPr>
              <a:t>Pescara  gennaio  marzo 2024 </a:t>
            </a:r>
          </a:p>
        </c:rich>
      </c:tx>
      <c:layout>
        <c:manualLayout>
          <c:xMode val="edge"/>
          <c:yMode val="edge"/>
          <c:x val="0.50583879677833976"/>
          <c:y val="1.0336598721842942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1-CA74-41BA-9C57-5B7AEA5CA4D2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3-CA74-41BA-9C57-5B7AEA5CA4D2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5-CA74-41BA-9C57-5B7AEA5CA4D2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7-CA74-41BA-9C57-5B7AEA5CA4D2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9-CA74-41BA-9C57-5B7AEA5CA4D2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B-CA74-41BA-9C57-5B7AEA5CA4D2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D-CA74-41BA-9C57-5B7AEA5CA4D2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F-CA74-41BA-9C57-5B7AEA5CA4D2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1-CA74-41BA-9C57-5B7AEA5CA4D2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3-CA74-41BA-9C57-5B7AEA5CA4D2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5-CA74-41BA-9C57-5B7AEA5CA4D2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7-CA74-41BA-9C57-5B7AEA5CA4D2}"/>
              </c:ext>
            </c:extLst>
          </c:dPt>
          <c:dLbls>
            <c:dLbl>
              <c:idx val="0"/>
              <c:layout>
                <c:manualLayout>
                  <c:x val="0.12050537251602045"/>
                  <c:y val="2.912739573057777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A74-41BA-9C57-5B7AEA5CA4D2}"/>
                </c:ext>
              </c:extLst>
            </c:dLbl>
            <c:dLbl>
              <c:idx val="1"/>
              <c:layout>
                <c:manualLayout>
                  <c:x val="3.7468222259953173E-2"/>
                  <c:y val="5.220600922643173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A74-41BA-9C57-5B7AEA5CA4D2}"/>
                </c:ext>
              </c:extLst>
            </c:dLbl>
            <c:dLbl>
              <c:idx val="2"/>
              <c:layout>
                <c:manualLayout>
                  <c:x val="1.7812955915413251E-2"/>
                  <c:y val="-9.0233786190304102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A74-41BA-9C57-5B7AEA5CA4D2}"/>
                </c:ext>
              </c:extLst>
            </c:dLbl>
            <c:dLbl>
              <c:idx val="3"/>
              <c:layout>
                <c:manualLayout>
                  <c:x val="2.1835884215255855E-2"/>
                  <c:y val="9.4443956101197737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A74-41BA-9C57-5B7AEA5CA4D2}"/>
                </c:ext>
              </c:extLst>
            </c:dLbl>
            <c:dLbl>
              <c:idx val="4"/>
              <c:layout>
                <c:manualLayout>
                  <c:x val="0.14882181249487456"/>
                  <c:y val="-4.610936935353105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A74-41BA-9C57-5B7AEA5CA4D2}"/>
                </c:ext>
              </c:extLst>
            </c:dLbl>
            <c:dLbl>
              <c:idx val="5"/>
              <c:layout>
                <c:manualLayout>
                  <c:x val="2.7147112600328694E-2"/>
                  <c:y val="1.3324119924078903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CA74-41BA-9C57-5B7AEA5CA4D2}"/>
                </c:ext>
              </c:extLst>
            </c:dLbl>
            <c:dLbl>
              <c:idx val="6"/>
              <c:layout>
                <c:manualLayout>
                  <c:x val="-7.7369513467062612E-2"/>
                  <c:y val="-4.62605929789263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CA74-41BA-9C57-5B7AEA5CA4D2}"/>
                </c:ext>
              </c:extLst>
            </c:dLbl>
            <c:dLbl>
              <c:idx val="7"/>
              <c:layout>
                <c:manualLayout>
                  <c:x val="4.7736813534525946E-3"/>
                  <c:y val="-6.647718948694658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CA74-41BA-9C57-5B7AEA5CA4D2}"/>
                </c:ext>
              </c:extLst>
            </c:dLbl>
            <c:dLbl>
              <c:idx val="8"/>
              <c:layout>
                <c:manualLayout>
                  <c:x val="-5.5222176648708397E-2"/>
                  <c:y val="2.517100152688655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CA74-41BA-9C57-5B7AEA5CA4D2}"/>
                </c:ext>
              </c:extLst>
            </c:dLbl>
            <c:dLbl>
              <c:idx val="9"/>
              <c:layout>
                <c:manualLayout>
                  <c:x val="-1.2991278152461287E-2"/>
                  <c:y val="7.2328518268920863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CA74-41BA-9C57-5B7AEA5CA4D2}"/>
                </c:ext>
              </c:extLst>
            </c:dLbl>
            <c:dLbl>
              <c:idx val="10"/>
              <c:layout>
                <c:manualLayout>
                  <c:x val="7.0179519262885917E-2"/>
                  <c:y val="-3.7198732912055894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CA74-41BA-9C57-5B7AEA5CA4D2}"/>
                </c:ext>
              </c:extLst>
            </c:dLbl>
            <c:dLbl>
              <c:idx val="11"/>
              <c:layout>
                <c:manualLayout>
                  <c:x val="0.22543588119434452"/>
                  <c:y val="-2.644150787372094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CA74-41BA-9C57-5B7AEA5CA4D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'2024-Q1'!$B$56:$M$56</c:f>
              <c:strCache>
                <c:ptCount val="12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</c:strCache>
            </c:strRef>
          </c:cat>
          <c:val>
            <c:numRef>
              <c:f>'2024-Q1'!$B$59:$M$59</c:f>
              <c:numCache>
                <c:formatCode>#,##0.0</c:formatCode>
                <c:ptCount val="12"/>
                <c:pt idx="0">
                  <c:v>7593.0510000000004</c:v>
                </c:pt>
                <c:pt idx="1">
                  <c:v>23371.309000000001</c:v>
                </c:pt>
                <c:pt idx="2">
                  <c:v>30203.463</c:v>
                </c:pt>
                <c:pt idx="3">
                  <c:v>482.17899999999997</c:v>
                </c:pt>
                <c:pt idx="4">
                  <c:v>41055.748</c:v>
                </c:pt>
                <c:pt idx="5">
                  <c:v>4849.5339999999997</c:v>
                </c:pt>
                <c:pt idx="6">
                  <c:v>11260.762000000001</c:v>
                </c:pt>
                <c:pt idx="7">
                  <c:v>30431.9</c:v>
                </c:pt>
                <c:pt idx="8">
                  <c:v>5288.3980000000001</c:v>
                </c:pt>
                <c:pt idx="9">
                  <c:v>9328.3729999999996</c:v>
                </c:pt>
                <c:pt idx="10">
                  <c:v>0</c:v>
                </c:pt>
                <c:pt idx="11">
                  <c:v>5432.6289999999999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CA74-41BA-9C57-5B7AEA5CA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title>
      <c:tx>
        <c:rich>
          <a:bodyPr rot="0"/>
          <a:lstStyle/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r>
              <a:rPr lang="it-IT" sz="1800" b="1" strike="noStrike" spc="-1">
                <a:solidFill>
                  <a:srgbClr val="000000"/>
                </a:solidFill>
                <a:latin typeface="Calibri"/>
              </a:rPr>
              <a:t>Saldo import export per settore Pescara gennaio dicembre 2021 2022
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solidFill>
            <a:srgbClr val="878787"/>
          </a:solidFill>
          <a:round/>
        </a:ln>
      </c:spPr>
    </c:floor>
    <c:sideWall>
      <c:thickness val="0"/>
      <c:spPr>
        <a:noFill/>
        <a:ln w="9360">
          <a:solidFill>
            <a:srgbClr val="878787"/>
          </a:solidFill>
          <a:round/>
        </a:ln>
      </c:spPr>
    </c:sideWall>
    <c:backWall>
      <c:thickness val="0"/>
      <c:spPr>
        <a:noFill/>
        <a:ln w="9360">
          <a:solidFill>
            <a:srgbClr val="878787"/>
          </a:solidFill>
          <a:round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2021</c:v>
          </c:tx>
          <c:spPr>
            <a:solidFill>
              <a:srgbClr val="C0504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saldoimportexport22!$B$39:$N$39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saldoimportexport22!$B$41:$N$41</c:f>
              <c:numCache>
                <c:formatCode>General</c:formatCode>
                <c:ptCount val="13"/>
                <c:pt idx="0">
                  <c:v>-20386.53</c:v>
                </c:pt>
                <c:pt idx="1">
                  <c:v>42631.47</c:v>
                </c:pt>
                <c:pt idx="2">
                  <c:v>-9384.32</c:v>
                </c:pt>
                <c:pt idx="3">
                  <c:v>-57195.719999999994</c:v>
                </c:pt>
                <c:pt idx="4">
                  <c:v>13475.260000000009</c:v>
                </c:pt>
                <c:pt idx="5">
                  <c:v>-45823.369999999995</c:v>
                </c:pt>
                <c:pt idx="6">
                  <c:v>2669.5899999999892</c:v>
                </c:pt>
                <c:pt idx="7">
                  <c:v>59564.899999999994</c:v>
                </c:pt>
                <c:pt idx="8">
                  <c:v>-18711.919999999998</c:v>
                </c:pt>
                <c:pt idx="9">
                  <c:v>24361.050000000003</c:v>
                </c:pt>
                <c:pt idx="10">
                  <c:v>-1071.3699999999999</c:v>
                </c:pt>
                <c:pt idx="11">
                  <c:v>-7031.630000000001</c:v>
                </c:pt>
                <c:pt idx="12">
                  <c:v>-16902.570000000065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6D-426D-8DD3-4F4879DBB006}"/>
            </c:ext>
          </c:extLst>
        </c:ser>
        <c:ser>
          <c:idx val="1"/>
          <c:order val="1"/>
          <c:tx>
            <c:v>2022</c:v>
          </c:tx>
          <c:spPr>
            <a:solidFill>
              <a:srgbClr val="4F81B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saldoimportexport22!$B$39:$N$39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saldoimportexport22!$B$42:$N$42</c:f>
              <c:numCache>
                <c:formatCode>General</c:formatCode>
                <c:ptCount val="13"/>
                <c:pt idx="0">
                  <c:v>-25582.469999999998</c:v>
                </c:pt>
                <c:pt idx="1">
                  <c:v>41886.30000000001</c:v>
                </c:pt>
                <c:pt idx="2">
                  <c:v>-10055.710000000006</c:v>
                </c:pt>
                <c:pt idx="3">
                  <c:v>-95007.4</c:v>
                </c:pt>
                <c:pt idx="4">
                  <c:v>-5654.8299999999872</c:v>
                </c:pt>
                <c:pt idx="5">
                  <c:v>-49390.14</c:v>
                </c:pt>
                <c:pt idx="6">
                  <c:v>-36.139999999992142</c:v>
                </c:pt>
                <c:pt idx="7">
                  <c:v>39534.97</c:v>
                </c:pt>
                <c:pt idx="8">
                  <c:v>-47041.7</c:v>
                </c:pt>
                <c:pt idx="9">
                  <c:v>-117.29000000000087</c:v>
                </c:pt>
                <c:pt idx="10">
                  <c:v>-2333.27</c:v>
                </c:pt>
                <c:pt idx="11">
                  <c:v>-19875.88</c:v>
                </c:pt>
                <c:pt idx="12">
                  <c:v>-173673.60999999987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6D-426D-8DD3-4F4879DBB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24049152"/>
        <c:axId val="199279168"/>
        <c:axId val="0"/>
      </c:bar3DChart>
      <c:catAx>
        <c:axId val="224049152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low"/>
        <c:spPr>
          <a:ln w="9360">
            <a:solidFill>
              <a:srgbClr val="878787"/>
            </a:solidFill>
            <a:round/>
          </a:ln>
        </c:spPr>
        <c:txPr>
          <a:bodyPr rot="108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99279168"/>
        <c:crosses val="autoZero"/>
        <c:auto val="1"/>
        <c:lblAlgn val="ctr"/>
        <c:lblOffset val="100"/>
        <c:noMultiLvlLbl val="0"/>
      </c:catAx>
      <c:valAx>
        <c:axId val="199279168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24049152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/>
                    <a:t>Miioni</a:t>
                  </a:r>
                </a:p>
              </c:rich>
            </c:tx>
          </c:dispUnitsLbl>
        </c:dispUnits>
      </c:valAx>
    </c:plotArea>
    <c:legend>
      <c:legendPos val="r"/>
      <c:layout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title>
      <c:tx>
        <c:rich>
          <a:bodyPr rot="0"/>
          <a:lstStyle/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r>
              <a:rPr lang="it-IT" sz="1800" b="1" strike="noStrike" spc="-1">
                <a:solidFill>
                  <a:srgbClr val="000000"/>
                </a:solidFill>
                <a:latin typeface="Calibri"/>
              </a:rPr>
              <a:t>Saldo import export per settore Chieti gennaio dicembre 2021 2022</a:t>
            </a:r>
          </a:p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endParaRPr lang="it-IT" sz="1800" b="1" strike="noStrike" spc="-1">
              <a:solidFill>
                <a:srgbClr val="000000"/>
              </a:solidFill>
              <a:latin typeface="Calibri"/>
            </a:endParaRP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solidFill>
            <a:srgbClr val="878787"/>
          </a:solidFill>
          <a:round/>
        </a:ln>
      </c:spPr>
    </c:floor>
    <c:sideWall>
      <c:thickness val="0"/>
      <c:spPr>
        <a:noFill/>
        <a:ln w="9360">
          <a:solidFill>
            <a:srgbClr val="878787"/>
          </a:solidFill>
          <a:round/>
        </a:ln>
      </c:spPr>
    </c:sideWall>
    <c:backWall>
      <c:thickness val="0"/>
      <c:spPr>
        <a:noFill/>
        <a:ln w="9360">
          <a:solidFill>
            <a:srgbClr val="878787"/>
          </a:solidFill>
          <a:round/>
        </a:ln>
      </c:spPr>
    </c:backWall>
    <c:plotArea>
      <c:layout>
        <c:manualLayout>
          <c:layoutTarget val="inner"/>
          <c:xMode val="edge"/>
          <c:yMode val="edge"/>
          <c:x val="6.7518336047993857E-2"/>
          <c:y val="0.10639393971748577"/>
          <c:w val="0.85482689852402483"/>
          <c:h val="0.50721535926428141"/>
        </c:manualLayout>
      </c:layout>
      <c:bar3DChart>
        <c:barDir val="col"/>
        <c:grouping val="clustered"/>
        <c:varyColors val="0"/>
        <c:ser>
          <c:idx val="0"/>
          <c:order val="0"/>
          <c:tx>
            <c:v>2021</c:v>
          </c:tx>
          <c:spPr>
            <a:solidFill>
              <a:srgbClr val="FFFF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saldoimportexport22!$R$39:$AD$39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saldoimportexport22!$R$41:$AD$41</c:f>
              <c:numCache>
                <c:formatCode>General</c:formatCode>
                <c:ptCount val="13"/>
                <c:pt idx="0">
                  <c:v>-103760.33</c:v>
                </c:pt>
                <c:pt idx="1">
                  <c:v>297421.26</c:v>
                </c:pt>
                <c:pt idx="2">
                  <c:v>-17924.30000000001</c:v>
                </c:pt>
                <c:pt idx="3">
                  <c:v>-51306.559999999998</c:v>
                </c:pt>
                <c:pt idx="4">
                  <c:v>-85047.21000000005</c:v>
                </c:pt>
                <c:pt idx="5">
                  <c:v>169050.82</c:v>
                </c:pt>
                <c:pt idx="6">
                  <c:v>37368.22</c:v>
                </c:pt>
                <c:pt idx="7">
                  <c:v>-22529.389999999898</c:v>
                </c:pt>
                <c:pt idx="8">
                  <c:v>2896251.2199999997</c:v>
                </c:pt>
                <c:pt idx="9">
                  <c:v>47329.440000000002</c:v>
                </c:pt>
                <c:pt idx="10">
                  <c:v>25895.190000000002</c:v>
                </c:pt>
                <c:pt idx="11">
                  <c:v>-3745.9099999999989</c:v>
                </c:pt>
                <c:pt idx="12">
                  <c:v>3189002.4800000004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77-4A63-9059-7639B91C86FD}"/>
            </c:ext>
          </c:extLst>
        </c:ser>
        <c:ser>
          <c:idx val="1"/>
          <c:order val="1"/>
          <c:tx>
            <c:v>2022</c:v>
          </c:tx>
          <c:spPr>
            <a:solidFill>
              <a:srgbClr val="92D05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saldoimportexport22!$R$39:$AD$39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saldoimportexport22!$R$42:$AD$42</c:f>
              <c:numCache>
                <c:formatCode>General</c:formatCode>
                <c:ptCount val="13"/>
                <c:pt idx="0">
                  <c:v>-105778.65</c:v>
                </c:pt>
                <c:pt idx="1">
                  <c:v>329620.35000000003</c:v>
                </c:pt>
                <c:pt idx="2">
                  <c:v>-59401.47</c:v>
                </c:pt>
                <c:pt idx="3">
                  <c:v>-64475.739999999983</c:v>
                </c:pt>
                <c:pt idx="4">
                  <c:v>18949.669999999984</c:v>
                </c:pt>
                <c:pt idx="5">
                  <c:v>241377.23</c:v>
                </c:pt>
                <c:pt idx="6">
                  <c:v>59153.839999999967</c:v>
                </c:pt>
                <c:pt idx="7">
                  <c:v>54004.5</c:v>
                </c:pt>
                <c:pt idx="8">
                  <c:v>2111572.4699999997</c:v>
                </c:pt>
                <c:pt idx="9">
                  <c:v>51751.21</c:v>
                </c:pt>
                <c:pt idx="10">
                  <c:v>-32790.509999999995</c:v>
                </c:pt>
                <c:pt idx="11">
                  <c:v>-15960.990000000005</c:v>
                </c:pt>
                <c:pt idx="12">
                  <c:v>2588021.9299999997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77-4A63-9059-7639B91C8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24050688"/>
        <c:axId val="199281472"/>
        <c:axId val="0"/>
      </c:bar3DChart>
      <c:catAx>
        <c:axId val="224050688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low"/>
        <c:spPr>
          <a:ln w="9360">
            <a:solidFill>
              <a:srgbClr val="878787"/>
            </a:solidFill>
            <a:round/>
          </a:ln>
        </c:spPr>
        <c:txPr>
          <a:bodyPr rot="108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99281472"/>
        <c:crosses val="autoZero"/>
        <c:auto val="1"/>
        <c:lblAlgn val="ctr"/>
        <c:lblOffset val="100"/>
        <c:noMultiLvlLbl val="0"/>
      </c:catAx>
      <c:valAx>
        <c:axId val="199281472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24050688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/>
                    <a:t>Miioni</a:t>
                  </a:r>
                </a:p>
              </c:rich>
            </c:tx>
          </c:dispUnitsLbl>
        </c:dispUnits>
      </c:valAx>
    </c:plotArea>
    <c:legend>
      <c:legendPos val="r"/>
      <c:layout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 Export Pescara 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saldoimportexport22!$E$87</c:f>
              <c:strCache>
                <c:ptCount val="1"/>
                <c:pt idx="0">
                  <c:v>2021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saldoimportexport22!$B$85:$D$85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saldoimportexport22!$B$87:$D$87</c:f>
              <c:numCache>
                <c:formatCode>#,##0.0</c:formatCode>
                <c:ptCount val="3"/>
                <c:pt idx="0">
                  <c:v>540981.06999999995</c:v>
                </c:pt>
                <c:pt idx="1">
                  <c:v>557883.64</c:v>
                </c:pt>
                <c:pt idx="2">
                  <c:v>-16902.570000000065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2D-44D7-919A-A394E4D87851}"/>
            </c:ext>
          </c:extLst>
        </c:ser>
        <c:ser>
          <c:idx val="1"/>
          <c:order val="1"/>
          <c:tx>
            <c:strRef>
              <c:f>saldoimportexport22!$E$86</c:f>
              <c:strCache>
                <c:ptCount val="1"/>
                <c:pt idx="0">
                  <c:v>2022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saldoimportexport22!$B$85:$D$85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saldoimportexport22!$B$86:$D$86</c:f>
              <c:numCache>
                <c:formatCode>#,##0.0</c:formatCode>
                <c:ptCount val="3"/>
                <c:pt idx="0">
                  <c:v>558694.78</c:v>
                </c:pt>
                <c:pt idx="1">
                  <c:v>732368.3899999999</c:v>
                </c:pt>
                <c:pt idx="2">
                  <c:v>-173673.60999999987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2D-44D7-919A-A394E4D87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45798400"/>
        <c:axId val="199282624"/>
        <c:axId val="0"/>
      </c:bar3DChart>
      <c:catAx>
        <c:axId val="2457984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199282624"/>
        <c:crosses val="autoZero"/>
        <c:auto val="1"/>
        <c:lblAlgn val="ctr"/>
        <c:lblOffset val="100"/>
        <c:noMultiLvlLbl val="0"/>
      </c:catAx>
      <c:valAx>
        <c:axId val="19928262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45798400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Export Chieti 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saldoimportexport22!$E$101</c:f>
              <c:strCache>
                <c:ptCount val="1"/>
                <c:pt idx="0">
                  <c:v>2021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saldoimportexport22!$B$99:$D$99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saldoimportexport22!$B$101:$D$101</c:f>
              <c:numCache>
                <c:formatCode>#,##0.0</c:formatCode>
                <c:ptCount val="3"/>
                <c:pt idx="0">
                  <c:v>5653497.8900000006</c:v>
                </c:pt>
                <c:pt idx="1">
                  <c:v>2464495.41</c:v>
                </c:pt>
                <c:pt idx="2">
                  <c:v>3189002.4800000004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CD-4D97-ACBC-1ACFF70FF496}"/>
            </c:ext>
          </c:extLst>
        </c:ser>
        <c:ser>
          <c:idx val="1"/>
          <c:order val="1"/>
          <c:tx>
            <c:strRef>
              <c:f>saldoimportexport22!$E$100</c:f>
              <c:strCache>
                <c:ptCount val="1"/>
                <c:pt idx="0">
                  <c:v>2022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saldoimportexport22!$B$99:$D$99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saldoimportexport22!$B$100:$D$100</c:f>
              <c:numCache>
                <c:formatCode>#,##0.0</c:formatCode>
                <c:ptCount val="3"/>
                <c:pt idx="0">
                  <c:v>5208431.3499999996</c:v>
                </c:pt>
                <c:pt idx="1">
                  <c:v>2620409.42</c:v>
                </c:pt>
                <c:pt idx="2">
                  <c:v>2588021.9299999997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CD-4D97-ACBC-1ACFF70FF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45799936"/>
        <c:axId val="199284928"/>
        <c:axId val="0"/>
      </c:bar3DChart>
      <c:catAx>
        <c:axId val="2457999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199284928"/>
        <c:crosses val="autoZero"/>
        <c:auto val="1"/>
        <c:lblAlgn val="ctr"/>
        <c:lblOffset val="100"/>
        <c:noMultiLvlLbl val="0"/>
      </c:catAx>
      <c:valAx>
        <c:axId val="19928492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45799936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Export Abruzzo</a:t>
            </a:r>
          </a:p>
        </c:rich>
      </c:tx>
      <c:layout>
        <c:manualLayout>
          <c:xMode val="edge"/>
          <c:yMode val="edge"/>
          <c:x val="0.34427714434145407"/>
          <c:y val="3.2410242949222741E-2"/>
        </c:manualLayout>
      </c:layout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saldoimportexport22!$E$118</c:f>
              <c:strCache>
                <c:ptCount val="1"/>
                <c:pt idx="0">
                  <c:v>2021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saldoimportexport22!$B$116:$D$116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saldoimportexport22!$B$118:$D$118</c:f>
              <c:numCache>
                <c:formatCode>#,##0.0</c:formatCode>
                <c:ptCount val="3"/>
                <c:pt idx="0">
                  <c:v>8677961.5899999999</c:v>
                </c:pt>
                <c:pt idx="1">
                  <c:v>4777925.55</c:v>
                </c:pt>
                <c:pt idx="2">
                  <c:v>3900036.04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CD-4D97-ACBC-1ACFF70FF496}"/>
            </c:ext>
          </c:extLst>
        </c:ser>
        <c:ser>
          <c:idx val="1"/>
          <c:order val="1"/>
          <c:tx>
            <c:strRef>
              <c:f>saldoimportexport22!$E$117</c:f>
              <c:strCache>
                <c:ptCount val="1"/>
                <c:pt idx="0">
                  <c:v>2022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saldoimportexport22!$B$116:$D$116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saldoimportexport22!$B$117:$D$117</c:f>
              <c:numCache>
                <c:formatCode>#,##0.0</c:formatCode>
                <c:ptCount val="3"/>
                <c:pt idx="0">
                  <c:v>8859941.3300000001</c:v>
                </c:pt>
                <c:pt idx="1">
                  <c:v>5549618.4800000004</c:v>
                </c:pt>
                <c:pt idx="2">
                  <c:v>3310322.8499999996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CD-4D97-ACBC-1ACFF70FF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52649472"/>
        <c:axId val="200393280"/>
        <c:axId val="0"/>
      </c:bar3DChart>
      <c:catAx>
        <c:axId val="2526494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00393280"/>
        <c:crosses val="autoZero"/>
        <c:auto val="1"/>
        <c:lblAlgn val="ctr"/>
        <c:lblOffset val="100"/>
        <c:noMultiLvlLbl val="0"/>
      </c:catAx>
      <c:valAx>
        <c:axId val="20039328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52649472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export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507195975503062"/>
          <c:y val="0.1248306515517978"/>
          <c:w val="0.48424352838248158"/>
          <c:h val="0.74530084683353393"/>
        </c:manualLayout>
      </c:layout>
      <c:lineChart>
        <c:grouping val="standard"/>
        <c:varyColors val="0"/>
        <c:ser>
          <c:idx val="0"/>
          <c:order val="0"/>
          <c:tx>
            <c:strRef>
              <c:f>storico!$A$7</c:f>
              <c:strCache>
                <c:ptCount val="1"/>
                <c:pt idx="0">
                  <c:v>Abruzzo  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storico!$B$6:$F$6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storico!$B$7:$F$7</c:f>
              <c:numCache>
                <c:formatCode>#,##0.0</c:formatCode>
                <c:ptCount val="5"/>
                <c:pt idx="0">
                  <c:v>8712361.4499999993</c:v>
                </c:pt>
                <c:pt idx="1">
                  <c:v>8209473.5700000003</c:v>
                </c:pt>
                <c:pt idx="2">
                  <c:v>8677961.5899999999</c:v>
                </c:pt>
                <c:pt idx="3">
                  <c:v>8859941.3300000001</c:v>
                </c:pt>
                <c:pt idx="4">
                  <c:v>10071217.109999999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A5-478C-A1C5-4D37C1ED99F9}"/>
            </c:ext>
          </c:extLst>
        </c:ser>
        <c:ser>
          <c:idx val="1"/>
          <c:order val="1"/>
          <c:tx>
            <c:strRef>
              <c:f>storico!$A$8</c:f>
              <c:strCache>
                <c:ptCount val="1"/>
                <c:pt idx="0">
                  <c:v>Pescara  </c:v>
                </c:pt>
              </c:strCache>
            </c:strRef>
          </c:tx>
          <c:spPr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storico!$B$6:$F$6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storico!$B$8:$F$8</c:f>
              <c:numCache>
                <c:formatCode>#,##0.0</c:formatCode>
                <c:ptCount val="5"/>
                <c:pt idx="0">
                  <c:v>478754.66000000003</c:v>
                </c:pt>
                <c:pt idx="1">
                  <c:v>508805.48</c:v>
                </c:pt>
                <c:pt idx="2">
                  <c:v>540981.06999999995</c:v>
                </c:pt>
                <c:pt idx="3">
                  <c:v>558694.78</c:v>
                </c:pt>
                <c:pt idx="4">
                  <c:v>635172.15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A5-478C-A1C5-4D37C1ED99F9}"/>
            </c:ext>
          </c:extLst>
        </c:ser>
        <c:ser>
          <c:idx val="2"/>
          <c:order val="2"/>
          <c:tx>
            <c:strRef>
              <c:f>storico!$A$9</c:f>
              <c:strCache>
                <c:ptCount val="1"/>
                <c:pt idx="0">
                  <c:v>Chieti  </c:v>
                </c:pt>
              </c:strCache>
            </c:strRef>
          </c:tx>
          <c:spPr>
            <a:ln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storico!$B$6:$F$6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storico!$B$9:$F$9</c:f>
              <c:numCache>
                <c:formatCode>#,##0.0</c:formatCode>
                <c:ptCount val="5"/>
                <c:pt idx="0">
                  <c:v>6182950.1399999997</c:v>
                </c:pt>
                <c:pt idx="1">
                  <c:v>5523548.2599999998</c:v>
                </c:pt>
                <c:pt idx="2">
                  <c:v>5653497.8900000006</c:v>
                </c:pt>
                <c:pt idx="3">
                  <c:v>5208431.3499999996</c:v>
                </c:pt>
                <c:pt idx="4">
                  <c:v>5846018.3600000003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4A5-478C-A1C5-4D37C1ED99F9}"/>
            </c:ext>
          </c:extLst>
        </c:ser>
        <c:ser>
          <c:idx val="3"/>
          <c:order val="3"/>
          <c:tx>
            <c:strRef>
              <c:f>storico!$A$10</c:f>
              <c:strCache>
                <c:ptCount val="1"/>
                <c:pt idx="0">
                  <c:v>Chieti Pescara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cat>
            <c:numRef>
              <c:f>storico!$B$6:$F$6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storico!$B$10:$F$10</c:f>
              <c:numCache>
                <c:formatCode>#,##0.0</c:formatCode>
                <c:ptCount val="5"/>
                <c:pt idx="0">
                  <c:v>6661704.7999999998</c:v>
                </c:pt>
                <c:pt idx="1">
                  <c:v>6032353.7400000002</c:v>
                </c:pt>
                <c:pt idx="2">
                  <c:v>6194478.9600000009</c:v>
                </c:pt>
                <c:pt idx="3">
                  <c:v>5767126.1299999999</c:v>
                </c:pt>
                <c:pt idx="4">
                  <c:v>6481190.5100000007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4A5-478C-A1C5-4D37C1ED9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651520"/>
        <c:axId val="200397312"/>
      </c:lineChart>
      <c:catAx>
        <c:axId val="252651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0397312"/>
        <c:crosses val="autoZero"/>
        <c:auto val="1"/>
        <c:lblAlgn val="ctr"/>
        <c:lblOffset val="100"/>
        <c:noMultiLvlLbl val="0"/>
      </c:catAx>
      <c:valAx>
        <c:axId val="200397312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252651520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milioni</a:t>
                  </a:r>
                </a:p>
                <a:p>
                  <a:pPr>
                    <a:defRPr/>
                  </a:pPr>
                  <a:endParaRPr lang="en-US"/>
                </a:p>
              </c:rich>
            </c:tx>
          </c:dispUnitsLbl>
        </c:dispUnits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import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storico!$A$26</c:f>
              <c:strCache>
                <c:ptCount val="1"/>
                <c:pt idx="0">
                  <c:v>Abruzzo  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storico!$B$25:$F$25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storico!$B$26:$F$26</c:f>
              <c:numCache>
                <c:formatCode>#,##0.0</c:formatCode>
                <c:ptCount val="5"/>
                <c:pt idx="0">
                  <c:v>4173554.9200000004</c:v>
                </c:pt>
                <c:pt idx="1">
                  <c:v>3907137.96</c:v>
                </c:pt>
                <c:pt idx="2">
                  <c:v>4777925.55</c:v>
                </c:pt>
                <c:pt idx="3">
                  <c:v>5549618.4800000004</c:v>
                </c:pt>
                <c:pt idx="4">
                  <c:v>5608165.8600000003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D1-4CEB-8DB3-8D66D4AD9D2C}"/>
            </c:ext>
          </c:extLst>
        </c:ser>
        <c:ser>
          <c:idx val="2"/>
          <c:order val="1"/>
          <c:tx>
            <c:strRef>
              <c:f>storico!$A$27</c:f>
              <c:strCache>
                <c:ptCount val="1"/>
                <c:pt idx="0">
                  <c:v>Pescara  </c:v>
                </c:pt>
              </c:strCache>
            </c:strRef>
          </c:tx>
          <c:spPr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storico!$B$25:$F$25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storico!$B$27:$F$27</c:f>
              <c:numCache>
                <c:formatCode>#,##0.0</c:formatCode>
                <c:ptCount val="5"/>
                <c:pt idx="0">
                  <c:v>489448.88</c:v>
                </c:pt>
                <c:pt idx="1">
                  <c:v>430576.69</c:v>
                </c:pt>
                <c:pt idx="2">
                  <c:v>557883.64</c:v>
                </c:pt>
                <c:pt idx="3">
                  <c:v>732368.3899999999</c:v>
                </c:pt>
                <c:pt idx="4">
                  <c:v>1175381.9100000001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D1-4CEB-8DB3-8D66D4AD9D2C}"/>
            </c:ext>
          </c:extLst>
        </c:ser>
        <c:ser>
          <c:idx val="3"/>
          <c:order val="2"/>
          <c:tx>
            <c:strRef>
              <c:f>storico!$A$28</c:f>
              <c:strCache>
                <c:ptCount val="1"/>
                <c:pt idx="0">
                  <c:v>Chieti  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storico!$B$25:$F$25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storico!$B$28:$F$28</c:f>
              <c:numCache>
                <c:formatCode>#,##0.0</c:formatCode>
                <c:ptCount val="5"/>
                <c:pt idx="0">
                  <c:v>2245376.3699999996</c:v>
                </c:pt>
                <c:pt idx="1">
                  <c:v>2066249.7600000002</c:v>
                </c:pt>
                <c:pt idx="2">
                  <c:v>2464495.41</c:v>
                </c:pt>
                <c:pt idx="3">
                  <c:v>2620409.42</c:v>
                </c:pt>
                <c:pt idx="4">
                  <c:v>2246363.8099999996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4D1-4CEB-8DB3-8D66D4AD9D2C}"/>
            </c:ext>
          </c:extLst>
        </c:ser>
        <c:ser>
          <c:idx val="4"/>
          <c:order val="3"/>
          <c:tx>
            <c:strRef>
              <c:f>storico!$A$29</c:f>
              <c:strCache>
                <c:ptCount val="1"/>
                <c:pt idx="0">
                  <c:v>Chieti Pescara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cat>
            <c:numRef>
              <c:f>storico!$B$25:$F$25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storico!$B$29:$F$29</c:f>
              <c:numCache>
                <c:formatCode>#,##0.0</c:formatCode>
                <c:ptCount val="5"/>
                <c:pt idx="0">
                  <c:v>2734825.2499999995</c:v>
                </c:pt>
                <c:pt idx="1">
                  <c:v>2496826.4500000002</c:v>
                </c:pt>
                <c:pt idx="2">
                  <c:v>3022379.0500000003</c:v>
                </c:pt>
                <c:pt idx="3">
                  <c:v>3352777.8099999996</c:v>
                </c:pt>
                <c:pt idx="4">
                  <c:v>3421745.7199999997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4D1-4CEB-8DB3-8D66D4AD9D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2537216"/>
        <c:axId val="200400192"/>
      </c:lineChart>
      <c:catAx>
        <c:axId val="262537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0400192"/>
        <c:crosses val="autoZero"/>
        <c:auto val="1"/>
        <c:lblAlgn val="ctr"/>
        <c:lblOffset val="100"/>
        <c:noMultiLvlLbl val="0"/>
      </c:catAx>
      <c:valAx>
        <c:axId val="200400192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262537216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milioni</a:t>
                  </a:r>
                </a:p>
                <a:p>
                  <a:pPr>
                    <a:defRPr/>
                  </a:pPr>
                  <a:endParaRPr lang="en-US"/>
                </a:p>
              </c:rich>
            </c:tx>
          </c:dispUnitsLbl>
        </c:dispUnits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saldo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storico!$A$40</c:f>
              <c:strCache>
                <c:ptCount val="1"/>
                <c:pt idx="0">
                  <c:v>Abruzzo  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storico!$B$39:$F$39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storico!$B$40:$F$40</c:f>
              <c:numCache>
                <c:formatCode>#,##0.0</c:formatCode>
                <c:ptCount val="5"/>
                <c:pt idx="0">
                  <c:v>4538806.5299999993</c:v>
                </c:pt>
                <c:pt idx="1">
                  <c:v>4302335.6100000003</c:v>
                </c:pt>
                <c:pt idx="2">
                  <c:v>3900036.04</c:v>
                </c:pt>
                <c:pt idx="3">
                  <c:v>3310322.8499999996</c:v>
                </c:pt>
                <c:pt idx="4">
                  <c:v>4463051.2499999991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70-4539-9D6F-C90F988E76ED}"/>
            </c:ext>
          </c:extLst>
        </c:ser>
        <c:ser>
          <c:idx val="3"/>
          <c:order val="1"/>
          <c:tx>
            <c:strRef>
              <c:f>storico!$A$41</c:f>
              <c:strCache>
                <c:ptCount val="1"/>
                <c:pt idx="0">
                  <c:v>Pescara  </c:v>
                </c:pt>
              </c:strCache>
            </c:strRef>
          </c:tx>
          <c:spPr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storico!$B$39:$F$39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storico!$B$41:$F$41</c:f>
              <c:numCache>
                <c:formatCode>#,##0.0</c:formatCode>
                <c:ptCount val="5"/>
                <c:pt idx="0">
                  <c:v>-10694.219999999972</c:v>
                </c:pt>
                <c:pt idx="1">
                  <c:v>78228.789999999979</c:v>
                </c:pt>
                <c:pt idx="2">
                  <c:v>-16902.570000000065</c:v>
                </c:pt>
                <c:pt idx="3">
                  <c:v>-173673.60999999987</c:v>
                </c:pt>
                <c:pt idx="4">
                  <c:v>-540209.76000000013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70-4539-9D6F-C90F988E76ED}"/>
            </c:ext>
          </c:extLst>
        </c:ser>
        <c:ser>
          <c:idx val="4"/>
          <c:order val="2"/>
          <c:tx>
            <c:strRef>
              <c:f>storico!$A$42</c:f>
              <c:strCache>
                <c:ptCount val="1"/>
                <c:pt idx="0">
                  <c:v>Chieti  </c:v>
                </c:pt>
              </c:strCache>
            </c:strRef>
          </c:tx>
          <c:spPr>
            <a:ln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storico!$B$39:$F$39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storico!$B$42:$F$42</c:f>
              <c:numCache>
                <c:formatCode>#,##0.0</c:formatCode>
                <c:ptCount val="5"/>
                <c:pt idx="0">
                  <c:v>3937573.77</c:v>
                </c:pt>
                <c:pt idx="1">
                  <c:v>3457298.4999999995</c:v>
                </c:pt>
                <c:pt idx="2">
                  <c:v>3189002.4800000004</c:v>
                </c:pt>
                <c:pt idx="3">
                  <c:v>2588021.9299999997</c:v>
                </c:pt>
                <c:pt idx="4">
                  <c:v>3599654.5500000007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70-4539-9D6F-C90F988E76ED}"/>
            </c:ext>
          </c:extLst>
        </c:ser>
        <c:ser>
          <c:idx val="0"/>
          <c:order val="3"/>
          <c:tx>
            <c:strRef>
              <c:f>storico!$A$43</c:f>
              <c:strCache>
                <c:ptCount val="1"/>
                <c:pt idx="0">
                  <c:v>Chieti Pescara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cat>
            <c:numRef>
              <c:f>storico!$B$39:$F$39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storico!$B$43:$F$43</c:f>
              <c:numCache>
                <c:formatCode>#,##0.0</c:formatCode>
                <c:ptCount val="5"/>
                <c:pt idx="0">
                  <c:v>3926879.5500000003</c:v>
                </c:pt>
                <c:pt idx="1">
                  <c:v>3535527.29</c:v>
                </c:pt>
                <c:pt idx="2">
                  <c:v>3172099.9100000006</c:v>
                </c:pt>
                <c:pt idx="3">
                  <c:v>2414348.3200000003</c:v>
                </c:pt>
                <c:pt idx="4">
                  <c:v>3059444.7900000005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70-4539-9D6F-C90F988E7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2538752"/>
        <c:axId val="199869568"/>
      </c:lineChart>
      <c:catAx>
        <c:axId val="26253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9869568"/>
        <c:crosses val="autoZero"/>
        <c:auto val="1"/>
        <c:lblAlgn val="ctr"/>
        <c:lblOffset val="100"/>
        <c:noMultiLvlLbl val="0"/>
      </c:catAx>
      <c:valAx>
        <c:axId val="199869568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262538752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milioni</a:t>
                  </a:r>
                </a:p>
                <a:p>
                  <a:pPr>
                    <a:defRPr/>
                  </a:pPr>
                  <a:endParaRPr lang="en-US"/>
                </a:p>
              </c:rich>
            </c:tx>
          </c:dispUnitsLbl>
        </c:dispUnits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200" b="1" strike="noStrike" spc="-1">
                <a:solidFill>
                  <a:srgbClr val="595959"/>
                </a:solidFill>
                <a:latin typeface="Calibri"/>
              </a:rPr>
              <a:t>la </a:t>
            </a:r>
            <a:r>
              <a:rPr lang="it-IT" sz="1000" b="1" strike="noStrike" spc="-1">
                <a:solidFill>
                  <a:srgbClr val="595959"/>
                </a:solidFill>
                <a:latin typeface="Calibri"/>
              </a:rPr>
              <a:t>composizione dell'export  di Chieti  gennaio  marzo 2024 </a:t>
            </a:r>
          </a:p>
        </c:rich>
      </c:tx>
      <c:layout>
        <c:manualLayout>
          <c:xMode val="edge"/>
          <c:yMode val="edge"/>
          <c:x val="0.49170002810805058"/>
          <c:y val="8.2693597431940571E-3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'2024-Q1'!$A$60</c:f>
              <c:strCache>
                <c:ptCount val="1"/>
                <c:pt idx="0">
                  <c:v>Chieti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1-B8BC-4AF8-91E7-DE5649FF5652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3-B8BC-4AF8-91E7-DE5649FF5652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5-B8BC-4AF8-91E7-DE5649FF5652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7-B8BC-4AF8-91E7-DE5649FF5652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9-B8BC-4AF8-91E7-DE5649FF5652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B-B8BC-4AF8-91E7-DE5649FF5652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D-B8BC-4AF8-91E7-DE5649FF5652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F-B8BC-4AF8-91E7-DE5649FF5652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1-B8BC-4AF8-91E7-DE5649FF5652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3-B8BC-4AF8-91E7-DE5649FF5652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5-B8BC-4AF8-91E7-DE5649FF5652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7-B8BC-4AF8-91E7-DE5649FF5652}"/>
              </c:ext>
            </c:extLst>
          </c:dPt>
          <c:dLbls>
            <c:dLbl>
              <c:idx val="0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8BC-4AF8-91E7-DE5649FF5652}"/>
                </c:ext>
              </c:extLst>
            </c:dLbl>
            <c:dLbl>
              <c:idx val="1"/>
              <c:layout>
                <c:manualLayout>
                  <c:x val="5.3771943169036163E-2"/>
                  <c:y val="1.16728198516724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8BC-4AF8-91E7-DE5649FF5652}"/>
                </c:ext>
              </c:extLst>
            </c:dLbl>
            <c:dLbl>
              <c:idx val="2"/>
              <c:layout>
                <c:manualLayout>
                  <c:x val="0.14070192786413674"/>
                  <c:y val="-1.2674258850493977E-3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8BC-4AF8-91E7-DE5649FF5652}"/>
                </c:ext>
              </c:extLst>
            </c:dLbl>
            <c:dLbl>
              <c:idx val="3"/>
              <c:layout>
                <c:manualLayout>
                  <c:x val="5.3201425991965492E-2"/>
                  <c:y val="5.677468924787894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8BC-4AF8-91E7-DE5649FF5652}"/>
                </c:ext>
              </c:extLst>
            </c:dLbl>
            <c:dLbl>
              <c:idx val="4"/>
              <c:layout>
                <c:manualLayout>
                  <c:x val="7.6808236986225478E-2"/>
                  <c:y val="0.1765378079034243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8BC-4AF8-91E7-DE5649FF5652}"/>
                </c:ext>
              </c:extLst>
            </c:dLbl>
            <c:dLbl>
              <c:idx val="5"/>
              <c:layout>
                <c:manualLayout>
                  <c:x val="3.0761464844830555E-2"/>
                  <c:y val="0.17252163381712335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8BC-4AF8-91E7-DE5649FF5652}"/>
                </c:ext>
              </c:extLst>
            </c:dLbl>
            <c:dLbl>
              <c:idx val="6"/>
              <c:layout>
                <c:manualLayout>
                  <c:x val="1.9659535136730022E-2"/>
                  <c:y val="0.13388435267842616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B8BC-4AF8-91E7-DE5649FF5652}"/>
                </c:ext>
              </c:extLst>
            </c:dLbl>
            <c:dLbl>
              <c:idx val="7"/>
              <c:layout>
                <c:manualLayout>
                  <c:x val="-2.5310131659014219E-3"/>
                  <c:y val="8.7290091744314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B8BC-4AF8-91E7-DE5649FF5652}"/>
                </c:ext>
              </c:extLst>
            </c:dLbl>
            <c:dLbl>
              <c:idx val="8"/>
              <c:layout>
                <c:manualLayout>
                  <c:x val="3.3039613260299667E-3"/>
                  <c:y val="2.109940161089732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B8BC-4AF8-91E7-DE5649FF5652}"/>
                </c:ext>
              </c:extLst>
            </c:dLbl>
            <c:dLbl>
              <c:idx val="9"/>
              <c:layout>
                <c:manualLayout>
                  <c:x val="-0.32994193819033396"/>
                  <c:y val="0.1286919110034575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B8BC-4AF8-91E7-DE5649FF5652}"/>
                </c:ext>
              </c:extLst>
            </c:dLbl>
            <c:dLbl>
              <c:idx val="10"/>
              <c:layout>
                <c:manualLayout>
                  <c:x val="-0.26187849052971746"/>
                  <c:y val="-3.881666764336270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B8BC-4AF8-91E7-DE5649FF5652}"/>
                </c:ext>
              </c:extLst>
            </c:dLbl>
            <c:dLbl>
              <c:idx val="11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B8BC-4AF8-91E7-DE5649FF56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'2024-Q1'!$B$56:$M$56</c:f>
              <c:strCache>
                <c:ptCount val="12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</c:strCache>
            </c:strRef>
          </c:cat>
          <c:val>
            <c:numRef>
              <c:f>'2024-Q1'!$B$60:$M$60</c:f>
              <c:numCache>
                <c:formatCode>#,##0.0</c:formatCode>
                <c:ptCount val="12"/>
                <c:pt idx="0">
                  <c:v>3011.38</c:v>
                </c:pt>
                <c:pt idx="1">
                  <c:v>143604.571</c:v>
                </c:pt>
                <c:pt idx="2">
                  <c:v>10835.674999999999</c:v>
                </c:pt>
                <c:pt idx="3">
                  <c:v>7969.1189999999997</c:v>
                </c:pt>
                <c:pt idx="4">
                  <c:v>56800.902000000002</c:v>
                </c:pt>
                <c:pt idx="5">
                  <c:v>134101.62599999999</c:v>
                </c:pt>
                <c:pt idx="6">
                  <c:v>57089.521999999997</c:v>
                </c:pt>
                <c:pt idx="7">
                  <c:v>117127.77800000001</c:v>
                </c:pt>
                <c:pt idx="8">
                  <c:v>921903.59</c:v>
                </c:pt>
                <c:pt idx="9">
                  <c:v>26497.57</c:v>
                </c:pt>
                <c:pt idx="10">
                  <c:v>636.274</c:v>
                </c:pt>
                <c:pt idx="11">
                  <c:v>4365.5429999999997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B8BC-4AF8-91E7-DE5649FF5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/>
            </a:pPr>
            <a:r>
              <a:rPr lang="it-IT" sz="1400"/>
              <a:t>Saldo import export per settore Pescara gennaio marzo 2024 2023
</a:t>
            </a:r>
          </a:p>
        </c:rich>
      </c:tx>
      <c:layout>
        <c:manualLayout>
          <c:xMode val="edge"/>
          <c:yMode val="edge"/>
          <c:x val="0.17783743493156068"/>
          <c:y val="1.5819800197169165E-2"/>
        </c:manualLayout>
      </c:layout>
      <c:overlay val="0"/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 w="9360">
          <a:solidFill>
            <a:srgbClr val="878787"/>
          </a:solidFill>
          <a:round/>
        </a:ln>
      </c:spPr>
    </c:floor>
    <c:sideWall>
      <c:thickness val="0"/>
      <c:spPr>
        <a:noFill/>
        <a:ln w="9360">
          <a:solidFill>
            <a:srgbClr val="878787"/>
          </a:solidFill>
          <a:round/>
        </a:ln>
      </c:spPr>
    </c:sideWall>
    <c:backWall>
      <c:thickness val="0"/>
      <c:spPr>
        <a:noFill/>
        <a:ln w="9360">
          <a:solidFill>
            <a:srgbClr val="878787"/>
          </a:solidFill>
          <a:round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saldoimportexport24!$O$41</c:f>
              <c:strCache>
                <c:ptCount val="1"/>
                <c:pt idx="0">
                  <c:v>1° trim 23</c:v>
                </c:pt>
              </c:strCache>
            </c:strRef>
          </c:tx>
          <c:spPr>
            <a:solidFill>
              <a:srgbClr val="C0504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saldoimportexport24!$B$39:$N$39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saldoimportexport24!$B$41:$N$41</c:f>
              <c:numCache>
                <c:formatCode>#,##0.0</c:formatCode>
                <c:ptCount val="13"/>
                <c:pt idx="0">
                  <c:v>-5017.99</c:v>
                </c:pt>
                <c:pt idx="1">
                  <c:v>9086.51</c:v>
                </c:pt>
                <c:pt idx="2">
                  <c:v>-2750.0200000000004</c:v>
                </c:pt>
                <c:pt idx="3">
                  <c:v>-13595.96</c:v>
                </c:pt>
                <c:pt idx="4">
                  <c:v>14335.579999999998</c:v>
                </c:pt>
                <c:pt idx="5">
                  <c:v>-13031.2</c:v>
                </c:pt>
                <c:pt idx="6">
                  <c:v>-5080.75</c:v>
                </c:pt>
                <c:pt idx="7">
                  <c:v>8455.6999999999971</c:v>
                </c:pt>
                <c:pt idx="8">
                  <c:v>-49955.090000000004</c:v>
                </c:pt>
                <c:pt idx="9">
                  <c:v>-1807.9500000000007</c:v>
                </c:pt>
                <c:pt idx="10">
                  <c:v>-618.94000000000005</c:v>
                </c:pt>
                <c:pt idx="11">
                  <c:v>-8529.49</c:v>
                </c:pt>
                <c:pt idx="12">
                  <c:v>-68509.62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54-41B9-9FC3-CCF5DE2C0865}"/>
            </c:ext>
          </c:extLst>
        </c:ser>
        <c:ser>
          <c:idx val="1"/>
          <c:order val="1"/>
          <c:tx>
            <c:strRef>
              <c:f>saldoimportexport24!$O$42</c:f>
              <c:strCache>
                <c:ptCount val="1"/>
                <c:pt idx="0">
                  <c:v>1° trim 24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saldoimportexport24!$B$39:$N$39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saldoimportexport24!$B$42:$N$42</c:f>
              <c:numCache>
                <c:formatCode>#,##0.0</c:formatCode>
                <c:ptCount val="13"/>
                <c:pt idx="0">
                  <c:v>-6223.8049999999994</c:v>
                </c:pt>
                <c:pt idx="1">
                  <c:v>11101.334000000001</c:v>
                </c:pt>
                <c:pt idx="2">
                  <c:v>11406.761999999999</c:v>
                </c:pt>
                <c:pt idx="3">
                  <c:v>-18006.634999999998</c:v>
                </c:pt>
                <c:pt idx="4">
                  <c:v>10621.828000000001</c:v>
                </c:pt>
                <c:pt idx="5">
                  <c:v>-12616.105</c:v>
                </c:pt>
                <c:pt idx="6">
                  <c:v>2081.4740000000002</c:v>
                </c:pt>
                <c:pt idx="7">
                  <c:v>2888.3559999999998</c:v>
                </c:pt>
                <c:pt idx="8">
                  <c:v>-203431.65900000001</c:v>
                </c:pt>
                <c:pt idx="9">
                  <c:v>-3872.8580000000002</c:v>
                </c:pt>
                <c:pt idx="10">
                  <c:v>-544.28700000000003</c:v>
                </c:pt>
                <c:pt idx="11">
                  <c:v>-1817.8130000000001</c:v>
                </c:pt>
                <c:pt idx="12">
                  <c:v>-208413.40800000002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54-41B9-9FC3-CCF5DE2C0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3220480"/>
        <c:axId val="234797824"/>
        <c:axId val="0"/>
      </c:bar3DChart>
      <c:catAx>
        <c:axId val="203220480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low"/>
        <c:spPr>
          <a:ln w="9360">
            <a:solidFill>
              <a:srgbClr val="878787"/>
            </a:solidFill>
            <a:round/>
          </a:ln>
        </c:spPr>
        <c:txPr>
          <a:bodyPr rot="108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34797824"/>
        <c:crosses val="autoZero"/>
        <c:auto val="1"/>
        <c:lblAlgn val="ctr"/>
        <c:lblOffset val="100"/>
        <c:noMultiLvlLbl val="0"/>
      </c:catAx>
      <c:valAx>
        <c:axId val="234797824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03220480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/>
                    <a:t>Miioni</a:t>
                  </a:r>
                </a:p>
              </c:rich>
            </c:tx>
          </c:dispUnitsLbl>
        </c:dispUnits>
      </c:valAx>
    </c:plotArea>
    <c:legend>
      <c:legendPos val="r"/>
      <c:layout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r>
              <a:rPr lang="it-IT" sz="1400" b="1" strike="noStrike" spc="-1" baseline="0">
                <a:solidFill>
                  <a:srgbClr val="000000"/>
                </a:solidFill>
                <a:latin typeface="Calibri"/>
              </a:rPr>
              <a:t>Saldo import export per settore Chieti gennaio marzo 2024 2023</a:t>
            </a:r>
          </a:p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endParaRPr lang="it-IT" sz="1800" b="1" strike="noStrike" spc="-1">
              <a:solidFill>
                <a:srgbClr val="000000"/>
              </a:solidFill>
              <a:latin typeface="Calibri"/>
            </a:endParaRP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solidFill>
            <a:srgbClr val="878787"/>
          </a:solidFill>
          <a:round/>
        </a:ln>
      </c:spPr>
    </c:floor>
    <c:sideWall>
      <c:thickness val="0"/>
      <c:spPr>
        <a:noFill/>
        <a:ln w="9360">
          <a:solidFill>
            <a:srgbClr val="878787"/>
          </a:solidFill>
          <a:round/>
        </a:ln>
      </c:spPr>
    </c:sideWall>
    <c:backWall>
      <c:thickness val="0"/>
      <c:spPr>
        <a:noFill/>
        <a:ln w="9360">
          <a:solidFill>
            <a:srgbClr val="878787"/>
          </a:solidFill>
          <a:round/>
        </a:ln>
      </c:spPr>
    </c:backWall>
    <c:plotArea>
      <c:layout>
        <c:manualLayout>
          <c:layoutTarget val="inner"/>
          <c:xMode val="edge"/>
          <c:yMode val="edge"/>
          <c:x val="6.7518336047993857E-2"/>
          <c:y val="0.10639393971748577"/>
          <c:w val="0.85482689852402483"/>
          <c:h val="0.5072153592642814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saldoimportexport24!$O$41</c:f>
              <c:strCache>
                <c:ptCount val="1"/>
                <c:pt idx="0">
                  <c:v>1° trim 23</c:v>
                </c:pt>
              </c:strCache>
            </c:strRef>
          </c:tx>
          <c:spPr>
            <a:solidFill>
              <a:srgbClr val="FFFF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saldoimportexport24!$R$39:$AD$39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saldoimportexport24!$R$41:$AD$41</c:f>
              <c:numCache>
                <c:formatCode>#,##0.0</c:formatCode>
                <c:ptCount val="13"/>
                <c:pt idx="0">
                  <c:v>-31577.17</c:v>
                </c:pt>
                <c:pt idx="1">
                  <c:v>89878.19</c:v>
                </c:pt>
                <c:pt idx="2">
                  <c:v>-19811.25</c:v>
                </c:pt>
                <c:pt idx="3">
                  <c:v>-20423.230000000003</c:v>
                </c:pt>
                <c:pt idx="4">
                  <c:v>1295.2100000000064</c:v>
                </c:pt>
                <c:pt idx="5">
                  <c:v>93314.19</c:v>
                </c:pt>
                <c:pt idx="6">
                  <c:v>7359.4900000000052</c:v>
                </c:pt>
                <c:pt idx="7">
                  <c:v>47983.740000000005</c:v>
                </c:pt>
                <c:pt idx="8">
                  <c:v>637282.19999999995</c:v>
                </c:pt>
                <c:pt idx="9">
                  <c:v>14852.02</c:v>
                </c:pt>
                <c:pt idx="10">
                  <c:v>-5909.29</c:v>
                </c:pt>
                <c:pt idx="11">
                  <c:v>-4412.18</c:v>
                </c:pt>
                <c:pt idx="12">
                  <c:v>809831.89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AB-4F10-B5BB-9385A6F1E66A}"/>
            </c:ext>
          </c:extLst>
        </c:ser>
        <c:ser>
          <c:idx val="1"/>
          <c:order val="1"/>
          <c:tx>
            <c:strRef>
              <c:f>saldoimportexport24!$O$42</c:f>
              <c:strCache>
                <c:ptCount val="1"/>
                <c:pt idx="0">
                  <c:v>1° trim 24</c:v>
                </c:pt>
              </c:strCache>
            </c:strRef>
          </c:tx>
          <c:spPr>
            <a:solidFill>
              <a:srgbClr val="92D05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saldoimportexport24!$R$39:$AD$39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saldoimportexport24!$R$42:$AD$42</c:f>
              <c:numCache>
                <c:formatCode>#,##0.0</c:formatCode>
                <c:ptCount val="13"/>
                <c:pt idx="0">
                  <c:v>-22575.762999999999</c:v>
                </c:pt>
                <c:pt idx="1">
                  <c:v>100001.689</c:v>
                </c:pt>
                <c:pt idx="2">
                  <c:v>-29720.157999999999</c:v>
                </c:pt>
                <c:pt idx="3">
                  <c:v>-22664.411</c:v>
                </c:pt>
                <c:pt idx="4">
                  <c:v>10296.038</c:v>
                </c:pt>
                <c:pt idx="5">
                  <c:v>74070.199999999983</c:v>
                </c:pt>
                <c:pt idx="6">
                  <c:v>6302.2619999999952</c:v>
                </c:pt>
                <c:pt idx="7">
                  <c:v>10760.331000000006</c:v>
                </c:pt>
                <c:pt idx="8">
                  <c:v>750392.10699999996</c:v>
                </c:pt>
                <c:pt idx="9">
                  <c:v>19364.866000000002</c:v>
                </c:pt>
                <c:pt idx="10">
                  <c:v>-1780.4230000000002</c:v>
                </c:pt>
                <c:pt idx="11">
                  <c:v>-4806.1900000000005</c:v>
                </c:pt>
                <c:pt idx="12">
                  <c:v>889640.54800000007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AB-4F10-B5BB-9385A6F1E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3222016"/>
        <c:axId val="234866368"/>
        <c:axId val="0"/>
      </c:bar3DChart>
      <c:catAx>
        <c:axId val="203222016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low"/>
        <c:spPr>
          <a:ln w="9360">
            <a:solidFill>
              <a:srgbClr val="878787"/>
            </a:solidFill>
            <a:round/>
          </a:ln>
        </c:spPr>
        <c:txPr>
          <a:bodyPr rot="108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34866368"/>
        <c:crosses val="autoZero"/>
        <c:auto val="1"/>
        <c:lblAlgn val="ctr"/>
        <c:lblOffset val="100"/>
        <c:noMultiLvlLbl val="0"/>
      </c:catAx>
      <c:valAx>
        <c:axId val="234866368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03222016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/>
                    <a:t>Miioni</a:t>
                  </a:r>
                </a:p>
              </c:rich>
            </c:tx>
          </c:dispUnitsLbl>
        </c:dispUnits>
      </c:valAx>
    </c:plotArea>
    <c:legend>
      <c:legendPos val="r"/>
      <c:layout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 Export Pescara 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saldoimportexport24!$E$86</c:f>
              <c:strCache>
                <c:ptCount val="1"/>
                <c:pt idx="0">
                  <c:v>gen mar 24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saldoimportexport24!$B$85:$D$85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saldoimportexport24!$B$86:$D$86</c:f>
              <c:numCache>
                <c:formatCode>#,##0.0</c:formatCode>
                <c:ptCount val="3"/>
                <c:pt idx="0">
                  <c:v>169297.34599999999</c:v>
                </c:pt>
                <c:pt idx="1">
                  <c:v>377710.75400000002</c:v>
                </c:pt>
                <c:pt idx="2">
                  <c:v>-208413.40800000002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EB-46D5-8B18-72139FBBB486}"/>
            </c:ext>
          </c:extLst>
        </c:ser>
        <c:ser>
          <c:idx val="0"/>
          <c:order val="1"/>
          <c:tx>
            <c:strRef>
              <c:f>saldoimportexport24!$E$87</c:f>
              <c:strCache>
                <c:ptCount val="1"/>
                <c:pt idx="0">
                  <c:v>gen mar 23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saldoimportexport24!$B$85:$D$85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saldoimportexport24!$B$87:$D$87</c:f>
              <c:numCache>
                <c:formatCode>#,##0.0</c:formatCode>
                <c:ptCount val="3"/>
                <c:pt idx="0">
                  <c:v>156523.9</c:v>
                </c:pt>
                <c:pt idx="1">
                  <c:v>225033.52</c:v>
                </c:pt>
                <c:pt idx="2">
                  <c:v>-68509.62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EB-46D5-8B18-72139FBBB4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5381632"/>
        <c:axId val="234868096"/>
        <c:axId val="0"/>
      </c:bar3DChart>
      <c:catAx>
        <c:axId val="2053816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34868096"/>
        <c:crosses val="autoZero"/>
        <c:auto val="1"/>
        <c:lblAlgn val="ctr"/>
        <c:lblOffset val="100"/>
        <c:noMultiLvlLbl val="0"/>
      </c:catAx>
      <c:valAx>
        <c:axId val="234868096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05381632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Export Chieti 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saldoimportexport24!$E$100</c:f>
              <c:strCache>
                <c:ptCount val="1"/>
                <c:pt idx="0">
                  <c:v>gen mar 24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saldoimportexport24!$B$99:$D$99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saldoimportexport24!$B$100:$D$100</c:f>
              <c:numCache>
                <c:formatCode>#,##0.0</c:formatCode>
                <c:ptCount val="3"/>
                <c:pt idx="0">
                  <c:v>1483943.55</c:v>
                </c:pt>
                <c:pt idx="1">
                  <c:v>594303.00199999998</c:v>
                </c:pt>
                <c:pt idx="2">
                  <c:v>889640.54800000007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FC-438B-8554-6660E19D4E94}"/>
            </c:ext>
          </c:extLst>
        </c:ser>
        <c:ser>
          <c:idx val="0"/>
          <c:order val="1"/>
          <c:tx>
            <c:strRef>
              <c:f>saldoimportexport24!$E$101</c:f>
              <c:strCache>
                <c:ptCount val="1"/>
                <c:pt idx="0">
                  <c:v>gen mar 23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saldoimportexport24!$B$99:$D$99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saldoimportexport24!$B$101:$D$101</c:f>
              <c:numCache>
                <c:formatCode>#,##0.0</c:formatCode>
                <c:ptCount val="3"/>
                <c:pt idx="0">
                  <c:v>1333721.52</c:v>
                </c:pt>
                <c:pt idx="1">
                  <c:v>523889.63</c:v>
                </c:pt>
                <c:pt idx="2">
                  <c:v>809831.89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FC-438B-8554-6660E19D4E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5383168"/>
        <c:axId val="234870400"/>
        <c:axId val="0"/>
      </c:bar3DChart>
      <c:catAx>
        <c:axId val="205383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34870400"/>
        <c:crosses val="autoZero"/>
        <c:auto val="1"/>
        <c:lblAlgn val="ctr"/>
        <c:lblOffset val="100"/>
        <c:noMultiLvlLbl val="0"/>
      </c:catAx>
      <c:valAx>
        <c:axId val="23487040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05383168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Export Abruzzo</a:t>
            </a:r>
          </a:p>
        </c:rich>
      </c:tx>
      <c:layout>
        <c:manualLayout>
          <c:xMode val="edge"/>
          <c:yMode val="edge"/>
          <c:x val="0.34427714434145407"/>
          <c:y val="3.2410242949222741E-2"/>
        </c:manualLayout>
      </c:layout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saldoimportexport24!$E$117</c:f>
              <c:strCache>
                <c:ptCount val="1"/>
                <c:pt idx="0">
                  <c:v>gen mar 24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saldoimportexport24!$B$116:$D$116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saldoimportexport24!$B$117:$D$117</c:f>
              <c:numCache>
                <c:formatCode>#,##0.0</c:formatCode>
                <c:ptCount val="3"/>
                <c:pt idx="0">
                  <c:v>2741383.2769999998</c:v>
                </c:pt>
                <c:pt idx="1">
                  <c:v>1476831.963</c:v>
                </c:pt>
                <c:pt idx="2">
                  <c:v>1264551.3139999998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F2-4267-B09F-0950BB9F303B}"/>
            </c:ext>
          </c:extLst>
        </c:ser>
        <c:ser>
          <c:idx val="0"/>
          <c:order val="1"/>
          <c:tx>
            <c:strRef>
              <c:f>saldoimportexport24!$E$118</c:f>
              <c:strCache>
                <c:ptCount val="1"/>
                <c:pt idx="0">
                  <c:v>gen mar 23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saldoimportexport24!$B$116:$D$116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saldoimportexport24!$B$118:$D$118</c:f>
              <c:numCache>
                <c:formatCode>#,##0.0</c:formatCode>
                <c:ptCount val="3"/>
                <c:pt idx="0">
                  <c:v>2439577.33</c:v>
                </c:pt>
                <c:pt idx="1">
                  <c:v>1302133.69</c:v>
                </c:pt>
                <c:pt idx="2">
                  <c:v>1137443.6400000001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F2-4267-B09F-0950BB9F3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5385216"/>
        <c:axId val="235692032"/>
        <c:axId val="0"/>
      </c:bar3DChart>
      <c:catAx>
        <c:axId val="2053852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35692032"/>
        <c:crosses val="autoZero"/>
        <c:auto val="1"/>
        <c:lblAlgn val="ctr"/>
        <c:lblOffset val="100"/>
        <c:noMultiLvlLbl val="0"/>
      </c:catAx>
      <c:valAx>
        <c:axId val="23569203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05385216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000" b="0" strike="noStrike" spc="-1">
                <a:solidFill>
                  <a:srgbClr val="595959"/>
                </a:solidFill>
                <a:latin typeface="Calibri"/>
              </a:rPr>
              <a:t>la composizione  dell'export in Abruzzo gennaio dicembre </a:t>
            </a:r>
          </a:p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000" b="0" strike="noStrike" spc="-1">
                <a:solidFill>
                  <a:srgbClr val="595959"/>
                </a:solidFill>
                <a:latin typeface="Calibri"/>
              </a:rPr>
              <a:t>2023</a:t>
            </a:r>
          </a:p>
        </c:rich>
      </c:tx>
      <c:layout>
        <c:manualLayout>
          <c:xMode val="edge"/>
          <c:yMode val="edge"/>
          <c:x val="0.60887574785238063"/>
          <c:y val="1.0336598721842942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 Q3 Q4 '!$A$58</c:f>
              <c:strCache>
                <c:ptCount val="1"/>
                <c:pt idx="0">
                  <c:v>Abruzzo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1-4486-4C05-8FF7-E83E02DF5BD1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3-4486-4C05-8FF7-E83E02DF5BD1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5-4486-4C05-8FF7-E83E02DF5BD1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7-4486-4C05-8FF7-E83E02DF5BD1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9-4486-4C05-8FF7-E83E02DF5BD1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B-4486-4C05-8FF7-E83E02DF5BD1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D-4486-4C05-8FF7-E83E02DF5BD1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F-4486-4C05-8FF7-E83E02DF5BD1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1-4486-4C05-8FF7-E83E02DF5BD1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3-4486-4C05-8FF7-E83E02DF5BD1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5-4486-4C05-8FF7-E83E02DF5BD1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17-4486-4C05-8FF7-E83E02DF5BD1}"/>
              </c:ext>
            </c:extLst>
          </c:dPt>
          <c:dLbls>
            <c:dLbl>
              <c:idx val="0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486-4C05-8FF7-E83E02DF5BD1}"/>
                </c:ext>
              </c:extLst>
            </c:dLbl>
            <c:dLbl>
              <c:idx val="1"/>
              <c:layout>
                <c:manualLayout>
                  <c:x val="0.10519485773466614"/>
                  <c:y val="3.262865402834343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486-4C05-8FF7-E83E02DF5BD1}"/>
                </c:ext>
              </c:extLst>
            </c:dLbl>
            <c:dLbl>
              <c:idx val="2"/>
              <c:layout>
                <c:manualLayout>
                  <c:x val="6.2310725150957529E-2"/>
                  <c:y val="5.4037133620479162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486-4C05-8FF7-E83E02DF5BD1}"/>
                </c:ext>
              </c:extLst>
            </c:dLbl>
            <c:dLbl>
              <c:idx val="3"/>
              <c:layout>
                <c:manualLayout>
                  <c:x val="6.5467367282209768E-2"/>
                  <c:y val="7.7389707677732525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486-4C05-8FF7-E83E02DF5BD1}"/>
                </c:ext>
              </c:extLst>
            </c:dLbl>
            <c:dLbl>
              <c:idx val="4"/>
              <c:layout>
                <c:manualLayout>
                  <c:x val="3.2436218710411215E-3"/>
                  <c:y val="1.458160378433459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4486-4C05-8FF7-E83E02DF5BD1}"/>
                </c:ext>
              </c:extLst>
            </c:dLbl>
            <c:dLbl>
              <c:idx val="5"/>
              <c:layout>
                <c:manualLayout>
                  <c:x val="2.3250695837918313E-2"/>
                  <c:y val="7.1184167260817614E-4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4486-4C05-8FF7-E83E02DF5BD1}"/>
                </c:ext>
              </c:extLst>
            </c:dLbl>
            <c:dLbl>
              <c:idx val="6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4486-4C05-8FF7-E83E02DF5BD1}"/>
                </c:ext>
              </c:extLst>
            </c:dLbl>
            <c:dLbl>
              <c:idx val="7"/>
              <c:layout>
                <c:manualLayout>
                  <c:x val="-0.27064523362584725"/>
                  <c:y val="-2.8028948987664448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4486-4C05-8FF7-E83E02DF5BD1}"/>
                </c:ext>
              </c:extLst>
            </c:dLbl>
            <c:dLbl>
              <c:idx val="8"/>
              <c:layout>
                <c:manualLayout>
                  <c:x val="-7.4216178828160739E-3"/>
                  <c:y val="9.8293565914943634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4486-4C05-8FF7-E83E02DF5BD1}"/>
                </c:ext>
              </c:extLst>
            </c:dLbl>
            <c:dLbl>
              <c:idx val="9"/>
              <c:layout>
                <c:manualLayout>
                  <c:x val="-0.23816098822854923"/>
                  <c:y val="0.10294177971812828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4486-4C05-8FF7-E83E02DF5BD1}"/>
                </c:ext>
              </c:extLst>
            </c:dLbl>
            <c:dLbl>
              <c:idx val="10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4486-4C05-8FF7-E83E02DF5BD1}"/>
                </c:ext>
              </c:extLst>
            </c:dLbl>
            <c:dLbl>
              <c:idx val="11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4486-4C05-8FF7-E83E02DF5B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'2023-Q1 Q2 Q3 Q4 '!$B$43:$N$43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'2023-Q1 Q2 Q3 Q4 '!$B$58:$M$58</c:f>
              <c:numCache>
                <c:formatCode>#,##0.0</c:formatCode>
                <c:ptCount val="12"/>
                <c:pt idx="0">
                  <c:v>78963.570000000007</c:v>
                </c:pt>
                <c:pt idx="1">
                  <c:v>853927.21000000008</c:v>
                </c:pt>
                <c:pt idx="2">
                  <c:v>492165.26</c:v>
                </c:pt>
                <c:pt idx="3">
                  <c:v>99718.69</c:v>
                </c:pt>
                <c:pt idx="4">
                  <c:v>1622998.6800000002</c:v>
                </c:pt>
                <c:pt idx="5">
                  <c:v>796922.3899999999</c:v>
                </c:pt>
                <c:pt idx="6">
                  <c:v>572476.9</c:v>
                </c:pt>
                <c:pt idx="7">
                  <c:v>1248312.6499999999</c:v>
                </c:pt>
                <c:pt idx="8">
                  <c:v>3831747.19</c:v>
                </c:pt>
                <c:pt idx="9">
                  <c:v>402790.73</c:v>
                </c:pt>
                <c:pt idx="10">
                  <c:v>8533.0299999999988</c:v>
                </c:pt>
                <c:pt idx="11">
                  <c:v>62661.81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4486-4C05-8FF7-E83E02DF5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5" Type="http://schemas.openxmlformats.org/officeDocument/2006/relationships/chart" Target="../charts/chart16.xml"/><Relationship Id="rId4" Type="http://schemas.openxmlformats.org/officeDocument/2006/relationships/chart" Target="../charts/chart1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5" Type="http://schemas.openxmlformats.org/officeDocument/2006/relationships/chart" Target="../charts/chart24.xml"/><Relationship Id="rId4" Type="http://schemas.openxmlformats.org/officeDocument/2006/relationships/chart" Target="../charts/chart2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809625</xdr:colOff>
      <xdr:row>94</xdr:row>
      <xdr:rowOff>10845</xdr:rowOff>
    </xdr:from>
    <xdr:to>
      <xdr:col>13</xdr:col>
      <xdr:colOff>31315</xdr:colOff>
      <xdr:row>126</xdr:row>
      <xdr:rowOff>58065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126</xdr:row>
      <xdr:rowOff>128350</xdr:rowOff>
    </xdr:from>
    <xdr:to>
      <xdr:col>8</xdr:col>
      <xdr:colOff>275790</xdr:colOff>
      <xdr:row>158</xdr:row>
      <xdr:rowOff>175570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8</xdr:col>
      <xdr:colOff>338465</xdr:colOff>
      <xdr:row>126</xdr:row>
      <xdr:rowOff>152875</xdr:rowOff>
    </xdr:from>
    <xdr:to>
      <xdr:col>16</xdr:col>
      <xdr:colOff>633425</xdr:colOff>
      <xdr:row>159</xdr:row>
      <xdr:rowOff>9535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466560</xdr:colOff>
      <xdr:row>44</xdr:row>
      <xdr:rowOff>85650</xdr:rowOff>
    </xdr:from>
    <xdr:to>
      <xdr:col>13</xdr:col>
      <xdr:colOff>161355</xdr:colOff>
      <xdr:row>73</xdr:row>
      <xdr:rowOff>180690</xdr:rowOff>
    </xdr:to>
    <xdr:graphicFrame macro="">
      <xdr:nvGraphicFramePr>
        <xdr:cNvPr id="2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17</xdr:col>
      <xdr:colOff>13607</xdr:colOff>
      <xdr:row>45</xdr:row>
      <xdr:rowOff>68036</xdr:rowOff>
    </xdr:from>
    <xdr:to>
      <xdr:col>28</xdr:col>
      <xdr:colOff>556127</xdr:colOff>
      <xdr:row>74</xdr:row>
      <xdr:rowOff>163076</xdr:rowOff>
    </xdr:to>
    <xdr:graphicFrame macro="">
      <xdr:nvGraphicFramePr>
        <xdr:cNvPr id="3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23057</xdr:colOff>
      <xdr:row>78</xdr:row>
      <xdr:rowOff>16419</xdr:rowOff>
    </xdr:from>
    <xdr:to>
      <xdr:col>11</xdr:col>
      <xdr:colOff>356057</xdr:colOff>
      <xdr:row>92</xdr:row>
      <xdr:rowOff>92379</xdr:rowOff>
    </xdr:to>
    <xdr:graphicFrame macro="">
      <xdr:nvGraphicFramePr>
        <xdr:cNvPr id="4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58406</xdr:colOff>
      <xdr:row>95</xdr:row>
      <xdr:rowOff>174231</xdr:rowOff>
    </xdr:from>
    <xdr:to>
      <xdr:col>11</xdr:col>
      <xdr:colOff>391406</xdr:colOff>
      <xdr:row>110</xdr:row>
      <xdr:rowOff>59691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</xdr:col>
      <xdr:colOff>0</xdr:colOff>
      <xdr:row>113</xdr:row>
      <xdr:rowOff>0</xdr:rowOff>
    </xdr:from>
    <xdr:to>
      <xdr:col>11</xdr:col>
      <xdr:colOff>333000</xdr:colOff>
      <xdr:row>127</xdr:row>
      <xdr:rowOff>75960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809625</xdr:colOff>
      <xdr:row>94</xdr:row>
      <xdr:rowOff>10845</xdr:rowOff>
    </xdr:from>
    <xdr:to>
      <xdr:col>13</xdr:col>
      <xdr:colOff>31315</xdr:colOff>
      <xdr:row>126</xdr:row>
      <xdr:rowOff>58065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126</xdr:row>
      <xdr:rowOff>128350</xdr:rowOff>
    </xdr:from>
    <xdr:to>
      <xdr:col>8</xdr:col>
      <xdr:colOff>275790</xdr:colOff>
      <xdr:row>158</xdr:row>
      <xdr:rowOff>175570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8</xdr:col>
      <xdr:colOff>338465</xdr:colOff>
      <xdr:row>126</xdr:row>
      <xdr:rowOff>152875</xdr:rowOff>
    </xdr:from>
    <xdr:to>
      <xdr:col>16</xdr:col>
      <xdr:colOff>633425</xdr:colOff>
      <xdr:row>159</xdr:row>
      <xdr:rowOff>9535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466560</xdr:colOff>
      <xdr:row>44</xdr:row>
      <xdr:rowOff>85650</xdr:rowOff>
    </xdr:from>
    <xdr:to>
      <xdr:col>13</xdr:col>
      <xdr:colOff>161355</xdr:colOff>
      <xdr:row>73</xdr:row>
      <xdr:rowOff>180690</xdr:rowOff>
    </xdr:to>
    <xdr:graphicFrame macro="">
      <xdr:nvGraphicFramePr>
        <xdr:cNvPr id="2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17</xdr:col>
      <xdr:colOff>13607</xdr:colOff>
      <xdr:row>45</xdr:row>
      <xdr:rowOff>68036</xdr:rowOff>
    </xdr:from>
    <xdr:to>
      <xdr:col>28</xdr:col>
      <xdr:colOff>556127</xdr:colOff>
      <xdr:row>74</xdr:row>
      <xdr:rowOff>163076</xdr:rowOff>
    </xdr:to>
    <xdr:graphicFrame macro="">
      <xdr:nvGraphicFramePr>
        <xdr:cNvPr id="3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23057</xdr:colOff>
      <xdr:row>78</xdr:row>
      <xdr:rowOff>16419</xdr:rowOff>
    </xdr:from>
    <xdr:to>
      <xdr:col>11</xdr:col>
      <xdr:colOff>356057</xdr:colOff>
      <xdr:row>92</xdr:row>
      <xdr:rowOff>92379</xdr:rowOff>
    </xdr:to>
    <xdr:graphicFrame macro="">
      <xdr:nvGraphicFramePr>
        <xdr:cNvPr id="4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58406</xdr:colOff>
      <xdr:row>95</xdr:row>
      <xdr:rowOff>174231</xdr:rowOff>
    </xdr:from>
    <xdr:to>
      <xdr:col>11</xdr:col>
      <xdr:colOff>391406</xdr:colOff>
      <xdr:row>110</xdr:row>
      <xdr:rowOff>59691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</xdr:col>
      <xdr:colOff>0</xdr:colOff>
      <xdr:row>113</xdr:row>
      <xdr:rowOff>0</xdr:rowOff>
    </xdr:from>
    <xdr:to>
      <xdr:col>11</xdr:col>
      <xdr:colOff>333000</xdr:colOff>
      <xdr:row>127</xdr:row>
      <xdr:rowOff>75960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94</xdr:row>
      <xdr:rowOff>42595</xdr:rowOff>
    </xdr:from>
    <xdr:to>
      <xdr:col>8</xdr:col>
      <xdr:colOff>269440</xdr:colOff>
      <xdr:row>126</xdr:row>
      <xdr:rowOff>89815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900380</xdr:colOff>
      <xdr:row>94</xdr:row>
      <xdr:rowOff>14050</xdr:rowOff>
    </xdr:from>
    <xdr:to>
      <xdr:col>15</xdr:col>
      <xdr:colOff>1519070</xdr:colOff>
      <xdr:row>126</xdr:row>
      <xdr:rowOff>61270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208290</xdr:colOff>
      <xdr:row>94</xdr:row>
      <xdr:rowOff>63975</xdr:rowOff>
    </xdr:from>
    <xdr:to>
      <xdr:col>21</xdr:col>
      <xdr:colOff>122250</xdr:colOff>
      <xdr:row>126</xdr:row>
      <xdr:rowOff>111135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9360</xdr:colOff>
      <xdr:row>44</xdr:row>
      <xdr:rowOff>66600</xdr:rowOff>
    </xdr:from>
    <xdr:to>
      <xdr:col>12</xdr:col>
      <xdr:colOff>551880</xdr:colOff>
      <xdr:row>73</xdr:row>
      <xdr:rowOff>161640</xdr:rowOff>
    </xdr:to>
    <xdr:graphicFrame macro="">
      <xdr:nvGraphicFramePr>
        <xdr:cNvPr id="3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17</xdr:col>
      <xdr:colOff>13607</xdr:colOff>
      <xdr:row>45</xdr:row>
      <xdr:rowOff>68036</xdr:rowOff>
    </xdr:from>
    <xdr:to>
      <xdr:col>28</xdr:col>
      <xdr:colOff>556127</xdr:colOff>
      <xdr:row>74</xdr:row>
      <xdr:rowOff>163076</xdr:rowOff>
    </xdr:to>
    <xdr:graphicFrame macro="">
      <xdr:nvGraphicFramePr>
        <xdr:cNvPr id="4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23057</xdr:colOff>
      <xdr:row>78</xdr:row>
      <xdr:rowOff>16419</xdr:rowOff>
    </xdr:from>
    <xdr:to>
      <xdr:col>11</xdr:col>
      <xdr:colOff>356057</xdr:colOff>
      <xdr:row>92</xdr:row>
      <xdr:rowOff>92379</xdr:rowOff>
    </xdr:to>
    <xdr:graphicFrame macro="">
      <xdr:nvGraphicFramePr>
        <xdr:cNvPr id="5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58406</xdr:colOff>
      <xdr:row>95</xdr:row>
      <xdr:rowOff>174231</xdr:rowOff>
    </xdr:from>
    <xdr:to>
      <xdr:col>11</xdr:col>
      <xdr:colOff>391406</xdr:colOff>
      <xdr:row>110</xdr:row>
      <xdr:rowOff>59691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</xdr:col>
      <xdr:colOff>0</xdr:colOff>
      <xdr:row>113</xdr:row>
      <xdr:rowOff>0</xdr:rowOff>
    </xdr:from>
    <xdr:to>
      <xdr:col>11</xdr:col>
      <xdr:colOff>333000</xdr:colOff>
      <xdr:row>127</xdr:row>
      <xdr:rowOff>75960</xdr:rowOff>
    </xdr:to>
    <xdr:graphicFrame macro="">
      <xdr:nvGraphicFramePr>
        <xdr:cNvPr id="7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0</xdr:row>
      <xdr:rowOff>0</xdr:rowOff>
    </xdr:from>
    <xdr:to>
      <xdr:col>14</xdr:col>
      <xdr:colOff>581025</xdr:colOff>
      <xdr:row>17</xdr:row>
      <xdr:rowOff>47624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581025</xdr:colOff>
      <xdr:row>18</xdr:row>
      <xdr:rowOff>133349</xdr:rowOff>
    </xdr:from>
    <xdr:to>
      <xdr:col>14</xdr:col>
      <xdr:colOff>581025</xdr:colOff>
      <xdr:row>33</xdr:row>
      <xdr:rowOff>9524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581024</xdr:colOff>
      <xdr:row>34</xdr:row>
      <xdr:rowOff>171450</xdr:rowOff>
    </xdr:from>
    <xdr:to>
      <xdr:col>14</xdr:col>
      <xdr:colOff>609599</xdr:colOff>
      <xdr:row>49</xdr:row>
      <xdr:rowOff>66675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"/>
  <sheetViews>
    <sheetView tabSelected="1" zoomScale="80" zoomScaleNormal="80" workbookViewId="0">
      <selection activeCell="P55" sqref="P55"/>
    </sheetView>
  </sheetViews>
  <sheetFormatPr defaultColWidth="26.28515625" defaultRowHeight="15" x14ac:dyDescent="0.25"/>
  <cols>
    <col min="1" max="25" width="15.7109375" customWidth="1"/>
  </cols>
  <sheetData>
    <row r="1" spans="1:14" x14ac:dyDescent="0.25">
      <c r="A1" s="1" t="s">
        <v>0</v>
      </c>
    </row>
    <row r="2" spans="1:14" x14ac:dyDescent="0.25">
      <c r="A2" s="14" t="s">
        <v>77</v>
      </c>
    </row>
    <row r="4" spans="1:14" ht="180" x14ac:dyDescent="0.25">
      <c r="A4" s="3" t="s">
        <v>2</v>
      </c>
      <c r="B4" s="34" t="s">
        <v>3</v>
      </c>
      <c r="C4" s="34" t="s">
        <v>4</v>
      </c>
      <c r="D4" s="34" t="s">
        <v>5</v>
      </c>
      <c r="E4" s="34" t="s">
        <v>6</v>
      </c>
      <c r="F4" s="34" t="s">
        <v>7</v>
      </c>
      <c r="G4" s="34" t="s">
        <v>8</v>
      </c>
      <c r="H4" s="34" t="s">
        <v>9</v>
      </c>
      <c r="I4" s="34" t="s">
        <v>10</v>
      </c>
      <c r="J4" s="34" t="s">
        <v>11</v>
      </c>
      <c r="K4" s="34" t="s">
        <v>12</v>
      </c>
      <c r="L4" s="34" t="s">
        <v>13</v>
      </c>
      <c r="M4" s="34" t="s">
        <v>14</v>
      </c>
      <c r="N4" s="34" t="s">
        <v>15</v>
      </c>
    </row>
    <row r="5" spans="1:14" ht="15" customHeight="1" x14ac:dyDescent="0.25">
      <c r="A5" s="3" t="s">
        <v>16</v>
      </c>
      <c r="B5" s="37" t="s">
        <v>17</v>
      </c>
      <c r="C5" s="37" t="s">
        <v>17</v>
      </c>
      <c r="D5" s="37" t="s">
        <v>17</v>
      </c>
      <c r="E5" s="37" t="s">
        <v>17</v>
      </c>
      <c r="F5" s="37" t="s">
        <v>17</v>
      </c>
      <c r="G5" s="37" t="s">
        <v>17</v>
      </c>
      <c r="H5" s="37" t="s">
        <v>17</v>
      </c>
      <c r="I5" s="37" t="s">
        <v>17</v>
      </c>
      <c r="J5" s="37" t="s">
        <v>17</v>
      </c>
      <c r="K5" s="37" t="s">
        <v>17</v>
      </c>
      <c r="L5" s="37" t="s">
        <v>17</v>
      </c>
      <c r="M5" s="37" t="s">
        <v>17</v>
      </c>
      <c r="N5" s="37" t="s">
        <v>17</v>
      </c>
    </row>
    <row r="6" spans="1:14" x14ac:dyDescent="0.25">
      <c r="A6" s="34" t="s">
        <v>18</v>
      </c>
      <c r="B6" s="5">
        <v>30146.048999999999</v>
      </c>
      <c r="C6" s="5">
        <v>226692.57</v>
      </c>
      <c r="D6" s="5">
        <v>144002.264</v>
      </c>
      <c r="E6" s="5">
        <v>22886.487000000001</v>
      </c>
      <c r="F6" s="5">
        <v>599552.93000000005</v>
      </c>
      <c r="G6" s="5">
        <v>177934.356</v>
      </c>
      <c r="H6" s="5">
        <v>128792.406</v>
      </c>
      <c r="I6" s="5">
        <v>288085.09000000003</v>
      </c>
      <c r="J6" s="5">
        <v>1008674.248</v>
      </c>
      <c r="K6" s="5">
        <v>96833.005000000005</v>
      </c>
      <c r="L6" s="5">
        <v>1602.904</v>
      </c>
      <c r="M6" s="5">
        <v>16180.968000000001</v>
      </c>
      <c r="N6" s="5">
        <v>2741383.2769999998</v>
      </c>
    </row>
    <row r="7" spans="1:14" x14ac:dyDescent="0.25">
      <c r="A7" s="34" t="s">
        <v>19</v>
      </c>
      <c r="B7" s="5">
        <v>7593.0510000000004</v>
      </c>
      <c r="C7" s="5">
        <v>23371.309000000001</v>
      </c>
      <c r="D7" s="5">
        <v>30203.463</v>
      </c>
      <c r="E7" s="5">
        <v>482.17899999999997</v>
      </c>
      <c r="F7" s="5">
        <v>41055.748</v>
      </c>
      <c r="G7" s="5">
        <v>4849.5339999999997</v>
      </c>
      <c r="H7" s="5">
        <v>11260.762000000001</v>
      </c>
      <c r="I7" s="5">
        <v>30431.9</v>
      </c>
      <c r="J7" s="5">
        <v>5288.3980000000001</v>
      </c>
      <c r="K7" s="5">
        <v>9328.3729999999996</v>
      </c>
      <c r="L7" s="5">
        <v>0</v>
      </c>
      <c r="M7" s="5">
        <v>5432.6289999999999</v>
      </c>
      <c r="N7" s="5">
        <v>169297.34599999999</v>
      </c>
    </row>
    <row r="8" spans="1:14" x14ac:dyDescent="0.25">
      <c r="A8" s="34" t="s">
        <v>20</v>
      </c>
      <c r="B8" s="5">
        <v>3011.38</v>
      </c>
      <c r="C8" s="5">
        <v>143604.571</v>
      </c>
      <c r="D8" s="5">
        <v>10835.674999999999</v>
      </c>
      <c r="E8" s="5">
        <v>7969.1189999999997</v>
      </c>
      <c r="F8" s="5">
        <v>56800.902000000002</v>
      </c>
      <c r="G8" s="5">
        <v>134101.62599999999</v>
      </c>
      <c r="H8" s="5">
        <v>57089.521999999997</v>
      </c>
      <c r="I8" s="5">
        <v>117127.77800000001</v>
      </c>
      <c r="J8" s="5">
        <v>921903.59</v>
      </c>
      <c r="K8" s="5">
        <v>26497.57</v>
      </c>
      <c r="L8" s="5">
        <v>636.274</v>
      </c>
      <c r="M8" s="5">
        <v>4365.5429999999997</v>
      </c>
      <c r="N8" s="5">
        <v>1483943.55</v>
      </c>
    </row>
    <row r="9" spans="1:14" x14ac:dyDescent="0.25">
      <c r="A9" s="35" t="s">
        <v>55</v>
      </c>
      <c r="B9" s="5">
        <f>+B7+B8</f>
        <v>10604.431</v>
      </c>
      <c r="C9" s="5">
        <f t="shared" ref="C9:N9" si="0">+C7+C8</f>
        <v>166975.88</v>
      </c>
      <c r="D9" s="5">
        <f t="shared" si="0"/>
        <v>41039.137999999999</v>
      </c>
      <c r="E9" s="5">
        <f t="shared" si="0"/>
        <v>8451.2979999999989</v>
      </c>
      <c r="F9" s="5">
        <f t="shared" si="0"/>
        <v>97856.65</v>
      </c>
      <c r="G9" s="5">
        <f t="shared" si="0"/>
        <v>138951.15999999997</v>
      </c>
      <c r="H9" s="5">
        <f t="shared" si="0"/>
        <v>68350.284</v>
      </c>
      <c r="I9" s="5">
        <f t="shared" si="0"/>
        <v>147559.67800000001</v>
      </c>
      <c r="J9" s="5">
        <f t="shared" si="0"/>
        <v>927191.98800000001</v>
      </c>
      <c r="K9" s="5">
        <f t="shared" si="0"/>
        <v>35825.942999999999</v>
      </c>
      <c r="L9" s="5">
        <f t="shared" si="0"/>
        <v>636.274</v>
      </c>
      <c r="M9" s="5">
        <f t="shared" si="0"/>
        <v>9798.1719999999987</v>
      </c>
      <c r="N9" s="5">
        <f t="shared" si="0"/>
        <v>1653240.8959999999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2" spans="1:14" x14ac:dyDescent="0.25">
      <c r="A12" s="2"/>
    </row>
    <row r="14" spans="1:14" x14ac:dyDescent="0.25">
      <c r="A14" s="2" t="s">
        <v>0</v>
      </c>
    </row>
    <row r="15" spans="1:14" x14ac:dyDescent="0.25">
      <c r="A15" s="2" t="s">
        <v>78</v>
      </c>
    </row>
    <row r="17" spans="1:14" ht="180" x14ac:dyDescent="0.25">
      <c r="A17" s="3" t="s">
        <v>2</v>
      </c>
      <c r="B17" s="34" t="s">
        <v>3</v>
      </c>
      <c r="C17" s="34" t="s">
        <v>4</v>
      </c>
      <c r="D17" s="34" t="s">
        <v>5</v>
      </c>
      <c r="E17" s="34" t="s">
        <v>6</v>
      </c>
      <c r="F17" s="34" t="s">
        <v>7</v>
      </c>
      <c r="G17" s="34" t="s">
        <v>8</v>
      </c>
      <c r="H17" s="34" t="s">
        <v>9</v>
      </c>
      <c r="I17" s="34" t="s">
        <v>10</v>
      </c>
      <c r="J17" s="34" t="s">
        <v>11</v>
      </c>
      <c r="K17" s="34" t="s">
        <v>12</v>
      </c>
      <c r="L17" s="34" t="s">
        <v>13</v>
      </c>
      <c r="M17" s="34" t="s">
        <v>14</v>
      </c>
      <c r="N17" s="34" t="s">
        <v>15</v>
      </c>
    </row>
    <row r="18" spans="1:14" ht="15" customHeight="1" x14ac:dyDescent="0.25">
      <c r="A18" s="3" t="s">
        <v>16</v>
      </c>
      <c r="B18" s="37" t="s">
        <v>17</v>
      </c>
      <c r="C18" s="37" t="s">
        <v>17</v>
      </c>
      <c r="D18" s="37" t="s">
        <v>17</v>
      </c>
      <c r="E18" s="37" t="s">
        <v>17</v>
      </c>
      <c r="F18" s="37" t="s">
        <v>17</v>
      </c>
      <c r="G18" s="37" t="s">
        <v>17</v>
      </c>
      <c r="H18" s="37" t="s">
        <v>17</v>
      </c>
      <c r="I18" s="37" t="s">
        <v>17</v>
      </c>
      <c r="J18" s="37" t="s">
        <v>17</v>
      </c>
      <c r="K18" s="37" t="s">
        <v>17</v>
      </c>
      <c r="L18" s="37" t="s">
        <v>17</v>
      </c>
      <c r="M18" s="37" t="s">
        <v>17</v>
      </c>
      <c r="N18" s="37" t="s">
        <v>17</v>
      </c>
    </row>
    <row r="19" spans="1:14" x14ac:dyDescent="0.25">
      <c r="A19" s="34" t="s">
        <v>18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1:14" x14ac:dyDescent="0.25">
      <c r="A20" s="34" t="s">
        <v>19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</row>
    <row r="21" spans="1:14" x14ac:dyDescent="0.25">
      <c r="A21" s="34" t="s">
        <v>20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14" x14ac:dyDescent="0.25">
      <c r="A22" s="35" t="s">
        <v>55</v>
      </c>
      <c r="B22" s="5">
        <f>+B20+B21</f>
        <v>0</v>
      </c>
      <c r="C22" s="5">
        <f t="shared" ref="C22:N22" si="1">+C20+C21</f>
        <v>0</v>
      </c>
      <c r="D22" s="5">
        <f t="shared" si="1"/>
        <v>0</v>
      </c>
      <c r="E22" s="5">
        <f t="shared" si="1"/>
        <v>0</v>
      </c>
      <c r="F22" s="5">
        <f t="shared" si="1"/>
        <v>0</v>
      </c>
      <c r="G22" s="5">
        <f t="shared" si="1"/>
        <v>0</v>
      </c>
      <c r="H22" s="5">
        <f t="shared" si="1"/>
        <v>0</v>
      </c>
      <c r="I22" s="5">
        <f t="shared" si="1"/>
        <v>0</v>
      </c>
      <c r="J22" s="5">
        <f t="shared" si="1"/>
        <v>0</v>
      </c>
      <c r="K22" s="5">
        <f t="shared" si="1"/>
        <v>0</v>
      </c>
      <c r="L22" s="5">
        <f t="shared" si="1"/>
        <v>0</v>
      </c>
      <c r="M22" s="5">
        <f t="shared" si="1"/>
        <v>0</v>
      </c>
      <c r="N22" s="5">
        <f t="shared" si="1"/>
        <v>0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5" spans="1:14" x14ac:dyDescent="0.25">
      <c r="A25" s="2"/>
    </row>
    <row r="27" spans="1:14" x14ac:dyDescent="0.25">
      <c r="A27" s="2" t="s">
        <v>0</v>
      </c>
    </row>
    <row r="28" spans="1:14" x14ac:dyDescent="0.25">
      <c r="A28" s="2" t="s">
        <v>79</v>
      </c>
    </row>
    <row r="29" spans="1:14" x14ac:dyDescent="0.25">
      <c r="A29" s="2"/>
    </row>
    <row r="30" spans="1:14" ht="180" x14ac:dyDescent="0.25">
      <c r="A30" s="3" t="s">
        <v>2</v>
      </c>
      <c r="B30" s="34" t="s">
        <v>3</v>
      </c>
      <c r="C30" s="34" t="s">
        <v>4</v>
      </c>
      <c r="D30" s="34" t="s">
        <v>5</v>
      </c>
      <c r="E30" s="34" t="s">
        <v>6</v>
      </c>
      <c r="F30" s="34" t="s">
        <v>7</v>
      </c>
      <c r="G30" s="34" t="s">
        <v>8</v>
      </c>
      <c r="H30" s="34" t="s">
        <v>9</v>
      </c>
      <c r="I30" s="34" t="s">
        <v>10</v>
      </c>
      <c r="J30" s="34" t="s">
        <v>11</v>
      </c>
      <c r="K30" s="34" t="s">
        <v>12</v>
      </c>
      <c r="L30" s="34" t="s">
        <v>13</v>
      </c>
      <c r="M30" s="34" t="s">
        <v>14</v>
      </c>
      <c r="N30" s="34" t="s">
        <v>15</v>
      </c>
    </row>
    <row r="31" spans="1:14" ht="15" customHeight="1" x14ac:dyDescent="0.25">
      <c r="A31" s="3" t="s">
        <v>16</v>
      </c>
      <c r="B31" s="37" t="s">
        <v>17</v>
      </c>
      <c r="C31" s="37" t="s">
        <v>17</v>
      </c>
      <c r="D31" s="37" t="s">
        <v>17</v>
      </c>
      <c r="E31" s="37" t="s">
        <v>17</v>
      </c>
      <c r="F31" s="37" t="s">
        <v>17</v>
      </c>
      <c r="G31" s="37" t="s">
        <v>17</v>
      </c>
      <c r="H31" s="37" t="s">
        <v>17</v>
      </c>
      <c r="I31" s="37" t="s">
        <v>17</v>
      </c>
      <c r="J31" s="37" t="s">
        <v>17</v>
      </c>
      <c r="K31" s="37" t="s">
        <v>17</v>
      </c>
      <c r="L31" s="37" t="s">
        <v>17</v>
      </c>
      <c r="M31" s="37" t="s">
        <v>17</v>
      </c>
      <c r="N31" s="37" t="s">
        <v>17</v>
      </c>
    </row>
    <row r="32" spans="1:14" x14ac:dyDescent="0.25">
      <c r="A32" s="34" t="s">
        <v>18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 x14ac:dyDescent="0.25">
      <c r="A33" s="34" t="s">
        <v>19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</row>
    <row r="34" spans="1:14" x14ac:dyDescent="0.25">
      <c r="A34" s="34" t="s">
        <v>20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</row>
    <row r="35" spans="1:14" x14ac:dyDescent="0.25">
      <c r="A35" s="35" t="s">
        <v>55</v>
      </c>
      <c r="B35" s="5">
        <f>+B33+B34</f>
        <v>0</v>
      </c>
      <c r="C35" s="5">
        <f t="shared" ref="C35:N35" si="2">+C33+C34</f>
        <v>0</v>
      </c>
      <c r="D35" s="5">
        <f t="shared" si="2"/>
        <v>0</v>
      </c>
      <c r="E35" s="5">
        <f t="shared" si="2"/>
        <v>0</v>
      </c>
      <c r="F35" s="5">
        <f t="shared" si="2"/>
        <v>0</v>
      </c>
      <c r="G35" s="5">
        <f t="shared" si="2"/>
        <v>0</v>
      </c>
      <c r="H35" s="5">
        <f t="shared" si="2"/>
        <v>0</v>
      </c>
      <c r="I35" s="5">
        <f t="shared" si="2"/>
        <v>0</v>
      </c>
      <c r="J35" s="5">
        <f t="shared" si="2"/>
        <v>0</v>
      </c>
      <c r="K35" s="5">
        <f t="shared" si="2"/>
        <v>0</v>
      </c>
      <c r="L35" s="5">
        <f t="shared" si="2"/>
        <v>0</v>
      </c>
      <c r="M35" s="5">
        <f t="shared" si="2"/>
        <v>0</v>
      </c>
      <c r="N35" s="5">
        <f t="shared" si="2"/>
        <v>0</v>
      </c>
    </row>
    <row r="36" spans="1:14" x14ac:dyDescent="0.25">
      <c r="A36" s="6" t="s">
        <v>21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1:14" x14ac:dyDescent="0.25">
      <c r="A37" s="2" t="s">
        <v>22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1:14" x14ac:dyDescent="0.25">
      <c r="A38" s="2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4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4" x14ac:dyDescent="0.25">
      <c r="A40" s="13" t="s">
        <v>0</v>
      </c>
    </row>
    <row r="41" spans="1:14" x14ac:dyDescent="0.25">
      <c r="A41" s="14" t="s">
        <v>80</v>
      </c>
    </row>
    <row r="43" spans="1:14" ht="180" x14ac:dyDescent="0.25">
      <c r="A43" s="3" t="s">
        <v>2</v>
      </c>
      <c r="B43" s="34" t="s">
        <v>3</v>
      </c>
      <c r="C43" s="34" t="s">
        <v>4</v>
      </c>
      <c r="D43" s="34" t="s">
        <v>5</v>
      </c>
      <c r="E43" s="34" t="s">
        <v>6</v>
      </c>
      <c r="F43" s="34" t="s">
        <v>7</v>
      </c>
      <c r="G43" s="34" t="s">
        <v>8</v>
      </c>
      <c r="H43" s="34" t="s">
        <v>9</v>
      </c>
      <c r="I43" s="34" t="s">
        <v>10</v>
      </c>
      <c r="J43" s="34" t="s">
        <v>11</v>
      </c>
      <c r="K43" s="34" t="s">
        <v>12</v>
      </c>
      <c r="L43" s="34" t="s">
        <v>13</v>
      </c>
      <c r="M43" s="34" t="s">
        <v>14</v>
      </c>
      <c r="N43" s="34" t="s">
        <v>15</v>
      </c>
    </row>
    <row r="44" spans="1:14" x14ac:dyDescent="0.25">
      <c r="A44" s="3" t="s">
        <v>16</v>
      </c>
      <c r="B44" s="37" t="s">
        <v>17</v>
      </c>
      <c r="C44" s="37" t="s">
        <v>17</v>
      </c>
      <c r="D44" s="37" t="s">
        <v>17</v>
      </c>
      <c r="E44" s="37" t="s">
        <v>17</v>
      </c>
      <c r="F44" s="37" t="s">
        <v>17</v>
      </c>
      <c r="G44" s="37" t="s">
        <v>17</v>
      </c>
      <c r="H44" s="37" t="s">
        <v>17</v>
      </c>
      <c r="I44" s="37" t="s">
        <v>17</v>
      </c>
      <c r="J44" s="37" t="s">
        <v>17</v>
      </c>
      <c r="K44" s="37" t="s">
        <v>17</v>
      </c>
      <c r="L44" s="37" t="s">
        <v>17</v>
      </c>
      <c r="M44" s="37" t="s">
        <v>17</v>
      </c>
      <c r="N44" s="37" t="s">
        <v>17</v>
      </c>
    </row>
    <row r="45" spans="1:14" x14ac:dyDescent="0.25">
      <c r="A45" s="34" t="s">
        <v>18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</row>
    <row r="46" spans="1:14" x14ac:dyDescent="0.25">
      <c r="A46" s="34" t="s">
        <v>19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4" x14ac:dyDescent="0.25">
      <c r="A47" s="34" t="s">
        <v>20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8" spans="1:14" x14ac:dyDescent="0.25">
      <c r="A48" s="35" t="s">
        <v>55</v>
      </c>
      <c r="B48" s="5">
        <f>+B46+B47</f>
        <v>0</v>
      </c>
      <c r="C48" s="5">
        <f t="shared" ref="C48:N48" si="3">+C46+C47</f>
        <v>0</v>
      </c>
      <c r="D48" s="5">
        <f t="shared" si="3"/>
        <v>0</v>
      </c>
      <c r="E48" s="5">
        <f t="shared" si="3"/>
        <v>0</v>
      </c>
      <c r="F48" s="5">
        <f t="shared" si="3"/>
        <v>0</v>
      </c>
      <c r="G48" s="5">
        <f t="shared" si="3"/>
        <v>0</v>
      </c>
      <c r="H48" s="5">
        <f t="shared" si="3"/>
        <v>0</v>
      </c>
      <c r="I48" s="5">
        <f t="shared" si="3"/>
        <v>0</v>
      </c>
      <c r="J48" s="5">
        <f t="shared" si="3"/>
        <v>0</v>
      </c>
      <c r="K48" s="5">
        <f t="shared" si="3"/>
        <v>0</v>
      </c>
      <c r="L48" s="5">
        <f t="shared" si="3"/>
        <v>0</v>
      </c>
      <c r="M48" s="5">
        <f t="shared" si="3"/>
        <v>0</v>
      </c>
      <c r="N48" s="5">
        <f t="shared" si="3"/>
        <v>0</v>
      </c>
    </row>
    <row r="49" spans="1:15" x14ac:dyDescent="0.25">
      <c r="A49" s="15" t="s">
        <v>21</v>
      </c>
    </row>
    <row r="50" spans="1:15" x14ac:dyDescent="0.25">
      <c r="A50" s="14" t="s">
        <v>22</v>
      </c>
    </row>
    <row r="51" spans="1:15" x14ac:dyDescent="0.25">
      <c r="A51" s="14"/>
    </row>
    <row r="52" spans="1:15" x14ac:dyDescent="0.25">
      <c r="A52" s="14"/>
    </row>
    <row r="53" spans="1:15" x14ac:dyDescent="0.25">
      <c r="A53" s="1" t="s">
        <v>0</v>
      </c>
    </row>
    <row r="54" spans="1:15" x14ac:dyDescent="0.25">
      <c r="A54" s="2" t="s">
        <v>81</v>
      </c>
    </row>
    <row r="56" spans="1:15" ht="180" x14ac:dyDescent="0.25">
      <c r="A56" s="3" t="s">
        <v>2</v>
      </c>
      <c r="B56" s="34" t="s">
        <v>3</v>
      </c>
      <c r="C56" s="34" t="s">
        <v>4</v>
      </c>
      <c r="D56" s="34" t="s">
        <v>5</v>
      </c>
      <c r="E56" s="34" t="s">
        <v>6</v>
      </c>
      <c r="F56" s="34" t="s">
        <v>7</v>
      </c>
      <c r="G56" s="34" t="s">
        <v>8</v>
      </c>
      <c r="H56" s="34" t="s">
        <v>9</v>
      </c>
      <c r="I56" s="34" t="s">
        <v>10</v>
      </c>
      <c r="J56" s="34" t="s">
        <v>11</v>
      </c>
      <c r="K56" s="34" t="s">
        <v>12</v>
      </c>
      <c r="L56" s="34" t="s">
        <v>13</v>
      </c>
      <c r="M56" s="34" t="s">
        <v>14</v>
      </c>
      <c r="N56" s="34" t="s">
        <v>15</v>
      </c>
    </row>
    <row r="57" spans="1:15" x14ac:dyDescent="0.25">
      <c r="A57" s="3" t="s">
        <v>16</v>
      </c>
      <c r="B57" s="37" t="s">
        <v>17</v>
      </c>
      <c r="C57" s="37" t="s">
        <v>17</v>
      </c>
      <c r="D57" s="37" t="s">
        <v>17</v>
      </c>
      <c r="E57" s="37" t="s">
        <v>17</v>
      </c>
      <c r="F57" s="37" t="s">
        <v>17</v>
      </c>
      <c r="G57" s="37" t="s">
        <v>17</v>
      </c>
      <c r="H57" s="37" t="s">
        <v>17</v>
      </c>
      <c r="I57" s="37" t="s">
        <v>17</v>
      </c>
      <c r="J57" s="37" t="s">
        <v>17</v>
      </c>
      <c r="K57" s="37" t="s">
        <v>17</v>
      </c>
      <c r="L57" s="37" t="s">
        <v>17</v>
      </c>
      <c r="M57" s="37" t="s">
        <v>17</v>
      </c>
      <c r="N57" s="37" t="s">
        <v>17</v>
      </c>
    </row>
    <row r="58" spans="1:15" x14ac:dyDescent="0.25">
      <c r="A58" s="34" t="s">
        <v>18</v>
      </c>
      <c r="B58" s="5">
        <v>30146.048999999999</v>
      </c>
      <c r="C58" s="5">
        <v>226692.57</v>
      </c>
      <c r="D58" s="5">
        <v>144002.264</v>
      </c>
      <c r="E58" s="5">
        <v>22886.487000000001</v>
      </c>
      <c r="F58" s="5">
        <v>599552.93000000005</v>
      </c>
      <c r="G58" s="5">
        <v>177934.356</v>
      </c>
      <c r="H58" s="5">
        <v>128792.406</v>
      </c>
      <c r="I58" s="5">
        <v>288085.09000000003</v>
      </c>
      <c r="J58" s="5">
        <v>1008674.248</v>
      </c>
      <c r="K58" s="5">
        <v>96833.005000000005</v>
      </c>
      <c r="L58" s="5">
        <v>1602.904</v>
      </c>
      <c r="M58" s="5">
        <v>16180.968000000001</v>
      </c>
      <c r="N58" s="5">
        <v>2741383.2769999998</v>
      </c>
    </row>
    <row r="59" spans="1:15" x14ac:dyDescent="0.25">
      <c r="A59" s="34" t="s">
        <v>19</v>
      </c>
      <c r="B59" s="5">
        <v>7593.0510000000004</v>
      </c>
      <c r="C59" s="5">
        <v>23371.309000000001</v>
      </c>
      <c r="D59" s="5">
        <v>30203.463</v>
      </c>
      <c r="E59" s="5">
        <v>482.17899999999997</v>
      </c>
      <c r="F59" s="5">
        <v>41055.748</v>
      </c>
      <c r="G59" s="5">
        <v>4849.5339999999997</v>
      </c>
      <c r="H59" s="5">
        <v>11260.762000000001</v>
      </c>
      <c r="I59" s="5">
        <v>30431.9</v>
      </c>
      <c r="J59" s="5">
        <v>5288.3980000000001</v>
      </c>
      <c r="K59" s="5">
        <v>9328.3729999999996</v>
      </c>
      <c r="L59" s="5">
        <v>0</v>
      </c>
      <c r="M59" s="5">
        <v>5432.6289999999999</v>
      </c>
      <c r="N59" s="5">
        <v>169297.34599999999</v>
      </c>
      <c r="O59" s="17">
        <v>6.1756175220149638E-2</v>
      </c>
    </row>
    <row r="60" spans="1:15" x14ac:dyDescent="0.25">
      <c r="A60" s="34" t="s">
        <v>20</v>
      </c>
      <c r="B60" s="5">
        <v>3011.38</v>
      </c>
      <c r="C60" s="5">
        <v>143604.571</v>
      </c>
      <c r="D60" s="5">
        <v>10835.674999999999</v>
      </c>
      <c r="E60" s="5">
        <v>7969.1189999999997</v>
      </c>
      <c r="F60" s="5">
        <v>56800.902000000002</v>
      </c>
      <c r="G60" s="5">
        <v>134101.62599999999</v>
      </c>
      <c r="H60" s="5">
        <v>57089.521999999997</v>
      </c>
      <c r="I60" s="5">
        <v>117127.77800000001</v>
      </c>
      <c r="J60" s="5">
        <v>921903.59</v>
      </c>
      <c r="K60" s="5">
        <v>26497.57</v>
      </c>
      <c r="L60" s="5">
        <v>636.274</v>
      </c>
      <c r="M60" s="5">
        <v>4365.5429999999997</v>
      </c>
      <c r="N60" s="5">
        <v>1483943.55</v>
      </c>
      <c r="O60" s="17">
        <v>0.54131195825486178</v>
      </c>
    </row>
    <row r="61" spans="1:15" x14ac:dyDescent="0.25">
      <c r="A61" s="34" t="s">
        <v>55</v>
      </c>
      <c r="B61" s="5">
        <v>10604.431</v>
      </c>
      <c r="C61" s="5">
        <v>166975.88</v>
      </c>
      <c r="D61" s="5">
        <v>41039.137999999999</v>
      </c>
      <c r="E61" s="5">
        <v>8451.2979999999989</v>
      </c>
      <c r="F61" s="5">
        <v>97856.65</v>
      </c>
      <c r="G61" s="5">
        <v>138951.15999999997</v>
      </c>
      <c r="H61" s="5">
        <v>68350.284</v>
      </c>
      <c r="I61" s="5">
        <v>147559.67800000001</v>
      </c>
      <c r="J61" s="5">
        <v>927191.98800000001</v>
      </c>
      <c r="K61" s="5">
        <v>35825.942999999999</v>
      </c>
      <c r="L61" s="5">
        <v>636.274</v>
      </c>
      <c r="M61" s="5">
        <v>9798.1719999999987</v>
      </c>
      <c r="N61" s="5">
        <v>1653240.8959999999</v>
      </c>
      <c r="O61" t="s">
        <v>41</v>
      </c>
    </row>
    <row r="62" spans="1:15" x14ac:dyDescent="0.25">
      <c r="A62" s="14"/>
    </row>
    <row r="63" spans="1:15" x14ac:dyDescent="0.25">
      <c r="A63" s="14"/>
    </row>
    <row r="64" spans="1:15" x14ac:dyDescent="0.25">
      <c r="A64" s="2"/>
    </row>
    <row r="65" spans="1:14" x14ac:dyDescent="0.25">
      <c r="A65" s="2" t="s">
        <v>87</v>
      </c>
    </row>
    <row r="66" spans="1:14" ht="180" x14ac:dyDescent="0.25">
      <c r="A66" s="3" t="s">
        <v>2</v>
      </c>
      <c r="B66" s="34" t="s">
        <v>3</v>
      </c>
      <c r="C66" s="34" t="s">
        <v>4</v>
      </c>
      <c r="D66" s="34" t="s">
        <v>5</v>
      </c>
      <c r="E66" s="34" t="s">
        <v>6</v>
      </c>
      <c r="F66" s="34" t="s">
        <v>7</v>
      </c>
      <c r="G66" s="34" t="s">
        <v>8</v>
      </c>
      <c r="H66" s="34" t="s">
        <v>9</v>
      </c>
      <c r="I66" s="34" t="s">
        <v>10</v>
      </c>
      <c r="J66" s="34" t="s">
        <v>11</v>
      </c>
      <c r="K66" s="34" t="s">
        <v>12</v>
      </c>
      <c r="L66" s="34" t="s">
        <v>13</v>
      </c>
      <c r="M66" s="34" t="s">
        <v>14</v>
      </c>
      <c r="N66" s="34" t="s">
        <v>15</v>
      </c>
    </row>
    <row r="67" spans="1:14" ht="15" customHeight="1" x14ac:dyDescent="0.25">
      <c r="A67" s="3" t="s">
        <v>16</v>
      </c>
      <c r="B67" s="37" t="s">
        <v>17</v>
      </c>
      <c r="C67" s="37" t="s">
        <v>17</v>
      </c>
      <c r="D67" s="37" t="s">
        <v>17</v>
      </c>
      <c r="E67" s="37" t="s">
        <v>17</v>
      </c>
      <c r="F67" s="37" t="s">
        <v>17</v>
      </c>
      <c r="G67" s="37" t="s">
        <v>17</v>
      </c>
      <c r="H67" s="37" t="s">
        <v>17</v>
      </c>
      <c r="I67" s="37" t="s">
        <v>17</v>
      </c>
      <c r="J67" s="37" t="s">
        <v>17</v>
      </c>
      <c r="K67" s="37" t="s">
        <v>17</v>
      </c>
      <c r="L67" s="37" t="s">
        <v>17</v>
      </c>
      <c r="M67" s="37" t="s">
        <v>17</v>
      </c>
      <c r="N67" s="37" t="s">
        <v>17</v>
      </c>
    </row>
    <row r="68" spans="1:14" x14ac:dyDescent="0.25">
      <c r="A68" s="34" t="s">
        <v>18</v>
      </c>
      <c r="B68" s="8">
        <v>0.18500064269651087</v>
      </c>
      <c r="C68" s="8">
        <v>5.7106119352824725E-2</v>
      </c>
      <c r="D68" s="8">
        <v>0.25024495733779795</v>
      </c>
      <c r="E68" s="8">
        <v>-0.29753365465333376</v>
      </c>
      <c r="F68" s="8">
        <v>0.31971091483529201</v>
      </c>
      <c r="G68" s="8">
        <v>-0.18529941219186777</v>
      </c>
      <c r="H68" s="8">
        <v>-0.12154576955013538</v>
      </c>
      <c r="I68" s="8">
        <v>-0.11851382612704792</v>
      </c>
      <c r="J68" s="8">
        <v>0.26496671216624923</v>
      </c>
      <c r="K68" s="8">
        <v>8.1438334241297913E-2</v>
      </c>
      <c r="L68" s="8">
        <v>-0.27200621307015588</v>
      </c>
      <c r="M68" s="8">
        <v>-2.8535920707337216E-2</v>
      </c>
      <c r="N68" s="8">
        <v>0.12371239201505438</v>
      </c>
    </row>
    <row r="69" spans="1:14" x14ac:dyDescent="0.25">
      <c r="A69" s="34" t="s">
        <v>19</v>
      </c>
      <c r="B69" s="8">
        <v>0.17410446722642298</v>
      </c>
      <c r="C69" s="8">
        <v>4.8190235199459003E-2</v>
      </c>
      <c r="D69" s="8">
        <v>1.440171196354705</v>
      </c>
      <c r="E69" s="8">
        <v>-0.9259636128013905</v>
      </c>
      <c r="F69" s="8">
        <v>5.8225656871523895E-2</v>
      </c>
      <c r="G69" s="8">
        <v>-0.19727776527139587</v>
      </c>
      <c r="H69" s="8">
        <v>-6.2306436839037339E-2</v>
      </c>
      <c r="I69" s="8">
        <v>-3.0970392469107048E-2</v>
      </c>
      <c r="J69" s="8">
        <v>1.589775704812469E-2</v>
      </c>
      <c r="K69" s="8">
        <v>-0.21470078922445546</v>
      </c>
      <c r="L69" s="8">
        <v>-1</v>
      </c>
      <c r="M69" s="8">
        <v>0.60304667536161749</v>
      </c>
      <c r="N69" s="8">
        <v>8.1607000592241796E-2</v>
      </c>
    </row>
    <row r="70" spans="1:14" x14ac:dyDescent="0.25">
      <c r="A70" s="34" t="s">
        <v>20</v>
      </c>
      <c r="B70" s="8">
        <v>6.2203927295301956E-2</v>
      </c>
      <c r="C70" s="8">
        <v>0.113483640569307</v>
      </c>
      <c r="D70" s="8">
        <v>-0.26172060505841488</v>
      </c>
      <c r="E70" s="8">
        <v>-0.10223800645513792</v>
      </c>
      <c r="F70" s="8">
        <v>-0.27194758618568121</v>
      </c>
      <c r="G70" s="8">
        <v>-8.7076861681976273E-2</v>
      </c>
      <c r="H70" s="8">
        <v>-2.8661580070670684E-2</v>
      </c>
      <c r="I70" s="8">
        <v>-0.20417036771043295</v>
      </c>
      <c r="J70" s="8">
        <v>0.28418704973097014</v>
      </c>
      <c r="K70" s="8">
        <v>0.12666921784977783</v>
      </c>
      <c r="L70" s="8">
        <v>-0.37952333586878084</v>
      </c>
      <c r="M70" s="8">
        <v>-0.13897502450608173</v>
      </c>
      <c r="N70" s="8">
        <v>0.1126337303157559</v>
      </c>
    </row>
    <row r="71" spans="1:14" x14ac:dyDescent="0.25">
      <c r="A71" s="34" t="s">
        <v>55</v>
      </c>
      <c r="B71" s="8">
        <v>0.1400003010063286</v>
      </c>
      <c r="C71" s="8">
        <v>0.10385927264998553</v>
      </c>
      <c r="D71" s="8">
        <v>0.51690448882312867</v>
      </c>
      <c r="E71" s="8">
        <v>-0.45083570618179553</v>
      </c>
      <c r="F71" s="8">
        <v>-0.16228935170481587</v>
      </c>
      <c r="G71" s="8">
        <v>-9.1430135876322663E-2</v>
      </c>
      <c r="H71" s="8">
        <v>-3.4369739208861806E-2</v>
      </c>
      <c r="I71" s="8">
        <v>-0.17371222074228759</v>
      </c>
      <c r="J71" s="8">
        <v>0.28225560445756948</v>
      </c>
      <c r="K71" s="8">
        <v>1.2110912570891787E-2</v>
      </c>
      <c r="L71" s="8">
        <v>-0.45624113353957652</v>
      </c>
      <c r="M71" s="8">
        <v>0.15829821340542893</v>
      </c>
      <c r="N71" s="8">
        <v>0.10937492161525987</v>
      </c>
    </row>
    <row r="73" spans="1:14" x14ac:dyDescent="0.25">
      <c r="A73" s="2" t="s">
        <v>88</v>
      </c>
    </row>
    <row r="74" spans="1:14" ht="180" x14ac:dyDescent="0.25">
      <c r="A74" s="3" t="s">
        <v>2</v>
      </c>
      <c r="B74" s="34" t="s">
        <v>3</v>
      </c>
      <c r="C74" s="34" t="s">
        <v>4</v>
      </c>
      <c r="D74" s="34" t="s">
        <v>5</v>
      </c>
      <c r="E74" s="34" t="s">
        <v>6</v>
      </c>
      <c r="F74" s="34" t="s">
        <v>7</v>
      </c>
      <c r="G74" s="34" t="s">
        <v>8</v>
      </c>
      <c r="H74" s="34" t="s">
        <v>9</v>
      </c>
      <c r="I74" s="34" t="s">
        <v>10</v>
      </c>
      <c r="J74" s="34" t="s">
        <v>11</v>
      </c>
      <c r="K74" s="34" t="s">
        <v>12</v>
      </c>
      <c r="L74" s="34" t="s">
        <v>13</v>
      </c>
      <c r="M74" s="34" t="s">
        <v>14</v>
      </c>
      <c r="N74" s="34" t="s">
        <v>15</v>
      </c>
    </row>
    <row r="75" spans="1:14" ht="15" customHeight="1" x14ac:dyDescent="0.25">
      <c r="A75" s="3" t="s">
        <v>16</v>
      </c>
      <c r="B75" s="37" t="s">
        <v>17</v>
      </c>
      <c r="C75" s="37" t="s">
        <v>17</v>
      </c>
      <c r="D75" s="37" t="s">
        <v>17</v>
      </c>
      <c r="E75" s="37" t="s">
        <v>17</v>
      </c>
      <c r="F75" s="37" t="s">
        <v>17</v>
      </c>
      <c r="G75" s="37" t="s">
        <v>17</v>
      </c>
      <c r="H75" s="37" t="s">
        <v>17</v>
      </c>
      <c r="I75" s="37" t="s">
        <v>17</v>
      </c>
      <c r="J75" s="37" t="s">
        <v>17</v>
      </c>
      <c r="K75" s="37" t="s">
        <v>17</v>
      </c>
      <c r="L75" s="37" t="s">
        <v>17</v>
      </c>
      <c r="M75" s="37" t="s">
        <v>17</v>
      </c>
      <c r="N75" s="37" t="s">
        <v>17</v>
      </c>
    </row>
    <row r="76" spans="1:14" x14ac:dyDescent="0.25">
      <c r="A76" s="34" t="s">
        <v>18</v>
      </c>
      <c r="B76" s="8">
        <v>0.57222758825707598</v>
      </c>
      <c r="C76" s="8">
        <v>2.3918240316925469E-2</v>
      </c>
      <c r="D76" s="8">
        <v>0.12523877933828395</v>
      </c>
      <c r="E76" s="8">
        <v>7.4687299697829876E-2</v>
      </c>
      <c r="F76" s="8">
        <v>0.59290713310450815</v>
      </c>
      <c r="G76" s="8">
        <v>-6.0679544996349803E-2</v>
      </c>
      <c r="H76" s="8">
        <v>-0.13428533056790201</v>
      </c>
      <c r="I76" s="8">
        <v>-0.11426077069757799</v>
      </c>
      <c r="J76" s="8">
        <v>1.4611949907126954E-2</v>
      </c>
      <c r="K76" s="8">
        <v>-0.10979537604393309</v>
      </c>
      <c r="L76" s="8">
        <v>-0.17350094617379697</v>
      </c>
      <c r="M76" s="8">
        <v>3.0818744744285604E-2</v>
      </c>
      <c r="N76" s="8">
        <v>7.4951620510040395E-2</v>
      </c>
    </row>
    <row r="77" spans="1:14" x14ac:dyDescent="0.25">
      <c r="A77" s="34" t="s">
        <v>19</v>
      </c>
      <c r="B77" s="8">
        <v>0.11546702981904081</v>
      </c>
      <c r="C77" s="8">
        <v>-2.4981560376001369E-2</v>
      </c>
      <c r="D77" s="8">
        <v>-4.1132204136690949E-2</v>
      </c>
      <c r="E77" s="8">
        <v>-0.36494395932935586</v>
      </c>
      <c r="F77" s="8">
        <v>0.23614084191535575</v>
      </c>
      <c r="G77" s="8">
        <v>9.5224812075464758E-3</v>
      </c>
      <c r="H77" s="8">
        <v>5.7764698036128881E-2</v>
      </c>
      <c r="I77" s="8">
        <v>-0.29809366946773541</v>
      </c>
      <c r="J77" s="8">
        <v>6.3509760507099916E-2</v>
      </c>
      <c r="K77" s="8">
        <v>-0.28395526741604771</v>
      </c>
      <c r="L77" s="8">
        <v>-1</v>
      </c>
      <c r="M77" s="8">
        <v>0.57578040248522155</v>
      </c>
      <c r="N77" s="8">
        <v>-4.0861710599250478E-2</v>
      </c>
    </row>
    <row r="78" spans="1:14" x14ac:dyDescent="0.25">
      <c r="A78" s="34" t="s">
        <v>20</v>
      </c>
      <c r="B78" s="8">
        <v>-0.20209110010625078</v>
      </c>
      <c r="C78" s="8">
        <v>3.8200897046426853E-2</v>
      </c>
      <c r="D78" s="8">
        <v>8.6717895178121271E-2</v>
      </c>
      <c r="E78" s="8">
        <v>7.3415022467430271E-2</v>
      </c>
      <c r="F78" s="8">
        <v>-0.1649741932610076</v>
      </c>
      <c r="G78" s="8">
        <v>2.3513241017272781E-2</v>
      </c>
      <c r="H78" s="8">
        <v>-0.13730606035100104</v>
      </c>
      <c r="I78" s="8">
        <v>-0.16544473811226046</v>
      </c>
      <c r="J78" s="8">
        <v>4.3613122531363261E-3</v>
      </c>
      <c r="K78" s="8">
        <v>0.3535334805499834</v>
      </c>
      <c r="L78" s="8">
        <v>-0.47927063810981352</v>
      </c>
      <c r="M78" s="8">
        <v>-2.8469534680325134E-2</v>
      </c>
      <c r="N78" s="8">
        <v>-1.6115220260798802E-2</v>
      </c>
    </row>
    <row r="79" spans="1:14" x14ac:dyDescent="0.25">
      <c r="A79" s="35" t="s">
        <v>55</v>
      </c>
      <c r="B79" s="8">
        <v>2.2002334339839276E-3</v>
      </c>
      <c r="C79" s="8">
        <v>2.8868933479375799E-2</v>
      </c>
      <c r="D79" s="8">
        <v>-1.0392113836233806E-2</v>
      </c>
      <c r="E79" s="8">
        <v>3.2743069769715152E-2</v>
      </c>
      <c r="F79" s="8">
        <v>-3.3378715843224147E-2</v>
      </c>
      <c r="G79" s="8">
        <v>2.3018421761168549E-2</v>
      </c>
      <c r="H79" s="8">
        <v>-0.11027350612483343</v>
      </c>
      <c r="I79" s="8">
        <v>-0.19675134310098749</v>
      </c>
      <c r="J79" s="8">
        <v>4.6800137479382749E-3</v>
      </c>
      <c r="K79" s="8">
        <v>9.8812730740765839E-2</v>
      </c>
      <c r="L79" s="8">
        <v>-0.48265359222037929</v>
      </c>
      <c r="M79" s="8">
        <v>0.23386353190069303</v>
      </c>
      <c r="N79" s="8">
        <v>-1.8707875136289628E-2</v>
      </c>
    </row>
    <row r="80" spans="1:14" x14ac:dyDescent="0.25">
      <c r="A80" t="s">
        <v>25</v>
      </c>
    </row>
    <row r="83" spans="1:15" x14ac:dyDescent="0.25">
      <c r="A83" t="s">
        <v>65</v>
      </c>
    </row>
    <row r="84" spans="1:15" ht="180" x14ac:dyDescent="0.25">
      <c r="A84" s="3" t="s">
        <v>2</v>
      </c>
      <c r="B84" s="34" t="s">
        <v>3</v>
      </c>
      <c r="C84" s="34" t="s">
        <v>4</v>
      </c>
      <c r="D84" s="34" t="s">
        <v>5</v>
      </c>
      <c r="E84" s="34" t="s">
        <v>6</v>
      </c>
      <c r="F84" s="34" t="s">
        <v>7</v>
      </c>
      <c r="G84" s="34" t="s">
        <v>8</v>
      </c>
      <c r="H84" s="34" t="s">
        <v>9</v>
      </c>
      <c r="I84" s="34" t="s">
        <v>10</v>
      </c>
      <c r="J84" s="34" t="s">
        <v>11</v>
      </c>
      <c r="K84" s="34" t="s">
        <v>12</v>
      </c>
      <c r="L84" s="34" t="s">
        <v>13</v>
      </c>
      <c r="M84" s="34" t="s">
        <v>14</v>
      </c>
      <c r="N84" s="34" t="s">
        <v>15</v>
      </c>
    </row>
    <row r="85" spans="1:15" x14ac:dyDescent="0.25">
      <c r="A85" s="3" t="s">
        <v>16</v>
      </c>
      <c r="B85" s="37" t="s">
        <v>17</v>
      </c>
      <c r="C85" s="37" t="s">
        <v>17</v>
      </c>
      <c r="D85" s="37" t="s">
        <v>17</v>
      </c>
      <c r="E85" s="37" t="s">
        <v>17</v>
      </c>
      <c r="F85" s="37" t="s">
        <v>17</v>
      </c>
      <c r="G85" s="37" t="s">
        <v>17</v>
      </c>
      <c r="H85" s="37" t="s">
        <v>17</v>
      </c>
      <c r="I85" s="37" t="s">
        <v>17</v>
      </c>
      <c r="J85" s="37" t="s">
        <v>17</v>
      </c>
      <c r="K85" s="37" t="s">
        <v>17</v>
      </c>
      <c r="L85" s="37" t="s">
        <v>17</v>
      </c>
      <c r="M85" s="37" t="s">
        <v>17</v>
      </c>
      <c r="N85" s="37" t="s">
        <v>17</v>
      </c>
      <c r="O85" t="s">
        <v>44</v>
      </c>
    </row>
    <row r="86" spans="1:15" x14ac:dyDescent="0.25">
      <c r="A86" s="34" t="s">
        <v>18</v>
      </c>
      <c r="B86" s="20">
        <v>1.0996656050586976E-2</v>
      </c>
      <c r="C86" s="20">
        <v>8.269276751701729E-2</v>
      </c>
      <c r="D86" s="20">
        <v>5.2529051741202405E-2</v>
      </c>
      <c r="E86" s="20">
        <v>8.3485177691189384E-3</v>
      </c>
      <c r="F86" s="20">
        <v>0.21870452593411663</v>
      </c>
      <c r="G86" s="20">
        <v>6.4906778082749653E-2</v>
      </c>
      <c r="H86" s="20">
        <v>4.698080968121409E-2</v>
      </c>
      <c r="I86" s="20">
        <v>0.10508749083610903</v>
      </c>
      <c r="J86" s="20">
        <v>0.3679435329100828</v>
      </c>
      <c r="K86" s="20">
        <v>3.5322680273284536E-2</v>
      </c>
      <c r="L86" s="20">
        <v>5.8470627345261954E-4</v>
      </c>
      <c r="M86" s="20">
        <v>5.9024829310651708E-3</v>
      </c>
      <c r="N86" s="20">
        <v>1</v>
      </c>
      <c r="O86" s="22">
        <v>0.97416763697577646</v>
      </c>
    </row>
    <row r="87" spans="1:15" x14ac:dyDescent="0.25">
      <c r="A87" s="34" t="s">
        <v>19</v>
      </c>
      <c r="B87" s="20">
        <v>4.4850384128289886E-2</v>
      </c>
      <c r="C87" s="20">
        <v>0.138048879986577</v>
      </c>
      <c r="D87" s="20">
        <v>0.17840482271943001</v>
      </c>
      <c r="E87" s="20">
        <v>2.8481190721087856E-3</v>
      </c>
      <c r="F87" s="20">
        <v>0.24250674313583157</v>
      </c>
      <c r="G87" s="20">
        <v>2.8645068068580352E-2</v>
      </c>
      <c r="H87" s="20">
        <v>6.6514698936863431E-2</v>
      </c>
      <c r="I87" s="20">
        <v>0.17975414688426364</v>
      </c>
      <c r="J87" s="20">
        <v>3.1237335522081962E-2</v>
      </c>
      <c r="K87" s="20">
        <v>5.5100527092728314E-2</v>
      </c>
      <c r="L87" s="20">
        <v>0</v>
      </c>
      <c r="M87" s="20">
        <v>3.2089274453245123E-2</v>
      </c>
      <c r="N87" s="20">
        <v>1</v>
      </c>
      <c r="O87" s="22">
        <v>0.92021222234635625</v>
      </c>
    </row>
    <row r="88" spans="1:15" x14ac:dyDescent="0.25">
      <c r="A88" s="34" t="s">
        <v>20</v>
      </c>
      <c r="B88" s="20">
        <v>2.0293089989844963E-3</v>
      </c>
      <c r="C88" s="20">
        <v>9.6772259969053406E-2</v>
      </c>
      <c r="D88" s="20">
        <v>7.3019455490742884E-3</v>
      </c>
      <c r="E88" s="20">
        <v>5.3702305589724076E-3</v>
      </c>
      <c r="F88" s="20">
        <v>3.8276996453133275E-2</v>
      </c>
      <c r="G88" s="20">
        <v>9.0368414620623533E-2</v>
      </c>
      <c r="H88" s="20">
        <v>3.8471491722175011E-2</v>
      </c>
      <c r="I88" s="20">
        <v>7.8930076551766412E-2</v>
      </c>
      <c r="J88" s="20">
        <v>0.62125246610627471</v>
      </c>
      <c r="K88" s="20">
        <v>1.7856184623734506E-2</v>
      </c>
      <c r="L88" s="20">
        <v>4.2877237479821921E-4</v>
      </c>
      <c r="M88" s="20">
        <v>2.9418524714097108E-3</v>
      </c>
      <c r="N88" s="20">
        <v>1</v>
      </c>
      <c r="O88" s="22">
        <v>0.98922983559583522</v>
      </c>
    </row>
    <row r="89" spans="1:15" x14ac:dyDescent="0.25">
      <c r="A89" s="34" t="s">
        <v>55</v>
      </c>
      <c r="B89" s="20">
        <v>6.4143289859676933E-3</v>
      </c>
      <c r="C89" s="20">
        <v>0.10099912263481776</v>
      </c>
      <c r="D89" s="20">
        <v>2.4823447145115869E-2</v>
      </c>
      <c r="E89" s="20">
        <v>5.1119579853412958E-3</v>
      </c>
      <c r="F89" s="20">
        <v>5.9190799257847537E-2</v>
      </c>
      <c r="G89" s="20">
        <v>8.4047739404578561E-2</v>
      </c>
      <c r="H89" s="20">
        <v>4.1343209066127533E-2</v>
      </c>
      <c r="I89" s="20">
        <v>8.9254795448757168E-2</v>
      </c>
      <c r="J89" s="20">
        <v>0.56083296163513252</v>
      </c>
      <c r="K89" s="20">
        <v>2.1670128707002419E-2</v>
      </c>
      <c r="L89" s="20">
        <v>3.8486466282043873E-4</v>
      </c>
      <c r="M89" s="20">
        <v>5.9266450664912651E-3</v>
      </c>
      <c r="N89" s="20">
        <v>1</v>
      </c>
      <c r="O89" s="22">
        <v>0.98216220329937942</v>
      </c>
    </row>
    <row r="92" spans="1:15" x14ac:dyDescent="0.25">
      <c r="A92" s="2"/>
    </row>
    <row r="93" spans="1:15" x14ac:dyDescent="0.25">
      <c r="A93" s="2"/>
    </row>
    <row r="94" spans="1:15" x14ac:dyDescent="0.25">
      <c r="A94" s="2"/>
    </row>
    <row r="95" spans="1:15" x14ac:dyDescent="0.25">
      <c r="A95" s="2"/>
    </row>
    <row r="96" spans="1:15" x14ac:dyDescent="0.25">
      <c r="A96" s="2"/>
    </row>
    <row r="97" spans="1:1" x14ac:dyDescent="0.25">
      <c r="A97" s="2"/>
    </row>
  </sheetData>
  <mergeCells count="8">
    <mergeCell ref="B75:N75"/>
    <mergeCell ref="B85:N85"/>
    <mergeCell ref="B5:N5"/>
    <mergeCell ref="B18:N18"/>
    <mergeCell ref="B31:N31"/>
    <mergeCell ref="B44:N44"/>
    <mergeCell ref="B57:N57"/>
    <mergeCell ref="B67:N67"/>
  </mergeCells>
  <conditionalFormatting sqref="B68:N71">
    <cfRule type="cellIs" dxfId="10" priority="3" operator="lessThan">
      <formula>0</formula>
    </cfRule>
  </conditionalFormatting>
  <conditionalFormatting sqref="B76:N79">
    <cfRule type="cellIs" dxfId="9" priority="2" operator="lessThan">
      <formula>0</formula>
    </cfRule>
  </conditionalFormatting>
  <hyperlinks>
    <hyperlink ref="A1" location="A10" display="Esportazioni per provincia, branca di attività economica e trimestre  "/>
    <hyperlink ref="A40" location="A11" display="Esportazioni per provincia, branca di attività economica e trimestre  "/>
    <hyperlink ref="A53" location="A10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topLeftCell="A43" zoomScale="70" zoomScaleNormal="70" workbookViewId="0">
      <selection activeCell="D68" sqref="D68"/>
    </sheetView>
  </sheetViews>
  <sheetFormatPr defaultColWidth="26.28515625" defaultRowHeight="15" x14ac:dyDescent="0.25"/>
  <sheetData>
    <row r="1" spans="1:14" x14ac:dyDescent="0.25">
      <c r="A1" s="1" t="s">
        <v>0</v>
      </c>
    </row>
    <row r="2" spans="1:14" x14ac:dyDescent="0.25">
      <c r="A2" s="2" t="s">
        <v>45</v>
      </c>
    </row>
    <row r="4" spans="1:14" ht="90" x14ac:dyDescent="0.25">
      <c r="A4" s="3" t="s">
        <v>2</v>
      </c>
      <c r="B4" s="21" t="s">
        <v>3</v>
      </c>
      <c r="C4" s="21" t="s">
        <v>4</v>
      </c>
      <c r="D4" s="21" t="s">
        <v>5</v>
      </c>
      <c r="E4" s="21" t="s">
        <v>6</v>
      </c>
      <c r="F4" s="21" t="s">
        <v>7</v>
      </c>
      <c r="G4" s="21" t="s">
        <v>8</v>
      </c>
      <c r="H4" s="21" t="s">
        <v>9</v>
      </c>
      <c r="I4" s="21" t="s">
        <v>10</v>
      </c>
      <c r="J4" s="21" t="s">
        <v>11</v>
      </c>
      <c r="K4" s="21" t="s">
        <v>12</v>
      </c>
      <c r="L4" s="21" t="s">
        <v>13</v>
      </c>
      <c r="M4" s="21" t="s">
        <v>14</v>
      </c>
      <c r="N4" s="21" t="s">
        <v>15</v>
      </c>
    </row>
    <row r="5" spans="1:14" ht="15" customHeight="1" x14ac:dyDescent="0.25">
      <c r="A5" s="3" t="s">
        <v>16</v>
      </c>
      <c r="B5" s="37" t="s">
        <v>17</v>
      </c>
      <c r="C5" s="37" t="s">
        <v>17</v>
      </c>
      <c r="D5" s="37" t="s">
        <v>17</v>
      </c>
      <c r="E5" s="37" t="s">
        <v>17</v>
      </c>
      <c r="F5" s="37" t="s">
        <v>17</v>
      </c>
      <c r="G5" s="37" t="s">
        <v>17</v>
      </c>
      <c r="H5" s="37" t="s">
        <v>17</v>
      </c>
      <c r="I5" s="37" t="s">
        <v>17</v>
      </c>
      <c r="J5" s="37" t="s">
        <v>17</v>
      </c>
      <c r="K5" s="37" t="s">
        <v>17</v>
      </c>
      <c r="L5" s="37" t="s">
        <v>17</v>
      </c>
      <c r="M5" s="37" t="s">
        <v>17</v>
      </c>
      <c r="N5" s="37" t="s">
        <v>17</v>
      </c>
    </row>
    <row r="6" spans="1:14" x14ac:dyDescent="0.25">
      <c r="A6" s="3" t="s">
        <v>18</v>
      </c>
      <c r="B6" s="5">
        <v>16790.259999999998</v>
      </c>
      <c r="C6" s="5">
        <v>147211.92000000001</v>
      </c>
      <c r="D6" s="5">
        <v>73582.429999999993</v>
      </c>
      <c r="E6" s="5">
        <v>17462.12</v>
      </c>
      <c r="F6" s="5">
        <v>222818.83</v>
      </c>
      <c r="G6" s="5">
        <v>149610.35999999999</v>
      </c>
      <c r="H6" s="5">
        <v>105924.06</v>
      </c>
      <c r="I6" s="5">
        <v>236980.73</v>
      </c>
      <c r="J6" s="5">
        <v>1000814.23</v>
      </c>
      <c r="K6" s="5">
        <v>82837.19</v>
      </c>
      <c r="L6" s="5">
        <v>1947.26</v>
      </c>
      <c r="M6" s="5">
        <v>5139.26</v>
      </c>
      <c r="N6" s="5">
        <v>2061118.63</v>
      </c>
    </row>
    <row r="7" spans="1:14" x14ac:dyDescent="0.25">
      <c r="A7" s="3" t="s">
        <v>19</v>
      </c>
      <c r="B7" s="5">
        <v>4163.97</v>
      </c>
      <c r="C7" s="5">
        <v>18433.52</v>
      </c>
      <c r="D7" s="5">
        <v>8357.86</v>
      </c>
      <c r="E7" s="5">
        <v>2970.91</v>
      </c>
      <c r="F7" s="5">
        <v>16430.599999999999</v>
      </c>
      <c r="G7" s="5">
        <v>5659.25</v>
      </c>
      <c r="H7" s="5">
        <v>9888.2000000000007</v>
      </c>
      <c r="I7" s="5">
        <v>41440.660000000003</v>
      </c>
      <c r="J7" s="5">
        <v>9084.59</v>
      </c>
      <c r="K7" s="5">
        <v>13045.23</v>
      </c>
      <c r="L7" s="5">
        <v>401.36</v>
      </c>
      <c r="M7" s="5">
        <v>753.98</v>
      </c>
      <c r="N7" s="5">
        <v>130630.14</v>
      </c>
    </row>
    <row r="8" spans="1:14" x14ac:dyDescent="0.25">
      <c r="A8" s="3" t="s">
        <v>20</v>
      </c>
      <c r="B8" s="5">
        <v>1603.89</v>
      </c>
      <c r="C8" s="5">
        <v>89366.69</v>
      </c>
      <c r="D8" s="5">
        <v>15420.75</v>
      </c>
      <c r="E8" s="5">
        <v>4378.42</v>
      </c>
      <c r="F8" s="5">
        <v>40738.050000000003</v>
      </c>
      <c r="G8" s="5">
        <v>98635.21</v>
      </c>
      <c r="H8" s="5">
        <v>50784.52</v>
      </c>
      <c r="I8" s="5">
        <v>79134.2</v>
      </c>
      <c r="J8" s="5">
        <v>954574.01</v>
      </c>
      <c r="K8" s="5">
        <v>28200.7</v>
      </c>
      <c r="L8" s="5">
        <v>215.84</v>
      </c>
      <c r="M8" s="5">
        <v>1622.12</v>
      </c>
      <c r="N8" s="5">
        <v>1364674.4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4" spans="1:14" x14ac:dyDescent="0.25">
      <c r="A14" s="1" t="s">
        <v>0</v>
      </c>
    </row>
    <row r="15" spans="1:14" x14ac:dyDescent="0.25">
      <c r="A15" s="2" t="s">
        <v>46</v>
      </c>
    </row>
    <row r="17" spans="1:14" ht="90" x14ac:dyDescent="0.25">
      <c r="A17" s="3" t="s">
        <v>2</v>
      </c>
      <c r="B17" s="27" t="s">
        <v>3</v>
      </c>
      <c r="C17" s="27" t="s">
        <v>4</v>
      </c>
      <c r="D17" s="27" t="s">
        <v>5</v>
      </c>
      <c r="E17" s="27" t="s">
        <v>6</v>
      </c>
      <c r="F17" s="27" t="s">
        <v>7</v>
      </c>
      <c r="G17" s="27" t="s">
        <v>8</v>
      </c>
      <c r="H17" s="27" t="s">
        <v>9</v>
      </c>
      <c r="I17" s="27" t="s">
        <v>10</v>
      </c>
      <c r="J17" s="27" t="s">
        <v>11</v>
      </c>
      <c r="K17" s="27" t="s">
        <v>12</v>
      </c>
      <c r="L17" s="27" t="s">
        <v>13</v>
      </c>
      <c r="M17" s="27" t="s">
        <v>14</v>
      </c>
      <c r="N17" s="27" t="s">
        <v>15</v>
      </c>
    </row>
    <row r="18" spans="1:14" ht="15" customHeight="1" x14ac:dyDescent="0.25">
      <c r="A18" s="3" t="s">
        <v>16</v>
      </c>
      <c r="B18" s="27" t="s">
        <v>17</v>
      </c>
      <c r="C18" s="27" t="s">
        <v>17</v>
      </c>
      <c r="D18" s="27" t="s">
        <v>17</v>
      </c>
      <c r="E18" s="27" t="s">
        <v>17</v>
      </c>
      <c r="F18" s="27" t="s">
        <v>17</v>
      </c>
      <c r="G18" s="27" t="s">
        <v>17</v>
      </c>
      <c r="H18" s="27" t="s">
        <v>17</v>
      </c>
      <c r="I18" s="27" t="s">
        <v>17</v>
      </c>
      <c r="J18" s="27" t="s">
        <v>17</v>
      </c>
      <c r="K18" s="27" t="s">
        <v>17</v>
      </c>
      <c r="L18" s="27" t="s">
        <v>17</v>
      </c>
      <c r="M18" s="27" t="s">
        <v>17</v>
      </c>
      <c r="N18" s="27" t="s">
        <v>17</v>
      </c>
    </row>
    <row r="19" spans="1:14" x14ac:dyDescent="0.25">
      <c r="A19" s="3" t="s">
        <v>18</v>
      </c>
      <c r="B19" s="5">
        <v>14476.49</v>
      </c>
      <c r="C19" s="5">
        <v>155257.21</v>
      </c>
      <c r="D19" s="5">
        <v>46687.5</v>
      </c>
      <c r="E19" s="5">
        <v>19321.86</v>
      </c>
      <c r="F19" s="5">
        <v>195744.77</v>
      </c>
      <c r="G19" s="5">
        <v>98223.86</v>
      </c>
      <c r="H19" s="5">
        <v>111377.47</v>
      </c>
      <c r="I19" s="5">
        <v>207535.2</v>
      </c>
      <c r="J19" s="5">
        <v>692500.34</v>
      </c>
      <c r="K19" s="5">
        <v>62585.42</v>
      </c>
      <c r="L19" s="5">
        <v>5180.1899999999996</v>
      </c>
      <c r="M19" s="5">
        <v>4113.7299999999996</v>
      </c>
      <c r="N19" s="5">
        <v>1613004.04</v>
      </c>
    </row>
    <row r="20" spans="1:14" x14ac:dyDescent="0.25">
      <c r="A20" s="3" t="s">
        <v>19</v>
      </c>
      <c r="B20" s="5">
        <v>1507.06</v>
      </c>
      <c r="C20" s="5">
        <v>19487.98</v>
      </c>
      <c r="D20" s="5">
        <v>6606.47</v>
      </c>
      <c r="E20" s="5">
        <v>2282.27</v>
      </c>
      <c r="F20" s="5">
        <v>16851.72</v>
      </c>
      <c r="G20" s="5">
        <v>4957.8599999999997</v>
      </c>
      <c r="H20" s="5">
        <v>7299.29</v>
      </c>
      <c r="I20" s="5">
        <v>21565.02</v>
      </c>
      <c r="J20" s="5">
        <v>5006.22</v>
      </c>
      <c r="K20" s="5">
        <v>10313.84</v>
      </c>
      <c r="L20" s="5">
        <v>1812.45</v>
      </c>
      <c r="M20" s="5">
        <v>706.42</v>
      </c>
      <c r="N20" s="5">
        <v>98396.59</v>
      </c>
    </row>
    <row r="21" spans="1:14" x14ac:dyDescent="0.25">
      <c r="A21" s="3" t="s">
        <v>20</v>
      </c>
      <c r="B21" s="5">
        <v>2451.48</v>
      </c>
      <c r="C21" s="5">
        <v>96314.6</v>
      </c>
      <c r="D21" s="5">
        <v>8887.81</v>
      </c>
      <c r="E21" s="5">
        <v>3902.97</v>
      </c>
      <c r="F21" s="5">
        <v>31951.91</v>
      </c>
      <c r="G21" s="5">
        <v>53449.919999999998</v>
      </c>
      <c r="H21" s="5">
        <v>63233.27</v>
      </c>
      <c r="I21" s="5">
        <v>90645.14</v>
      </c>
      <c r="J21" s="5">
        <v>669381.6</v>
      </c>
      <c r="K21" s="5">
        <v>25446.03</v>
      </c>
      <c r="L21" s="5">
        <v>2537.13</v>
      </c>
      <c r="M21" s="5">
        <v>1632.09</v>
      </c>
      <c r="N21" s="5">
        <v>1049833.94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7" spans="1:14" x14ac:dyDescent="0.25">
      <c r="A27" s="1" t="s">
        <v>0</v>
      </c>
    </row>
    <row r="28" spans="1:14" x14ac:dyDescent="0.25">
      <c r="A28" s="2" t="s">
        <v>47</v>
      </c>
    </row>
    <row r="30" spans="1:14" ht="90" x14ac:dyDescent="0.25">
      <c r="A30" s="3" t="s">
        <v>2</v>
      </c>
      <c r="B30" s="27" t="s">
        <v>3</v>
      </c>
      <c r="C30" s="27" t="s">
        <v>4</v>
      </c>
      <c r="D30" s="27" t="s">
        <v>5</v>
      </c>
      <c r="E30" s="27" t="s">
        <v>6</v>
      </c>
      <c r="F30" s="27" t="s">
        <v>7</v>
      </c>
      <c r="G30" s="27" t="s">
        <v>8</v>
      </c>
      <c r="H30" s="27" t="s">
        <v>9</v>
      </c>
      <c r="I30" s="27" t="s">
        <v>10</v>
      </c>
      <c r="J30" s="27" t="s">
        <v>11</v>
      </c>
      <c r="K30" s="27" t="s">
        <v>12</v>
      </c>
      <c r="L30" s="27" t="s">
        <v>13</v>
      </c>
      <c r="M30" s="27" t="s">
        <v>14</v>
      </c>
      <c r="N30" s="27" t="s">
        <v>15</v>
      </c>
    </row>
    <row r="31" spans="1:14" ht="15" customHeight="1" x14ac:dyDescent="0.25">
      <c r="A31" s="3" t="s">
        <v>16</v>
      </c>
      <c r="B31" s="27" t="s">
        <v>17</v>
      </c>
      <c r="C31" s="27" t="s">
        <v>17</v>
      </c>
      <c r="D31" s="27" t="s">
        <v>17</v>
      </c>
      <c r="E31" s="27" t="s">
        <v>17</v>
      </c>
      <c r="F31" s="27" t="s">
        <v>17</v>
      </c>
      <c r="G31" s="27" t="s">
        <v>17</v>
      </c>
      <c r="H31" s="27" t="s">
        <v>17</v>
      </c>
      <c r="I31" s="27" t="s">
        <v>17</v>
      </c>
      <c r="J31" s="27" t="s">
        <v>17</v>
      </c>
      <c r="K31" s="27" t="s">
        <v>17</v>
      </c>
      <c r="L31" s="27" t="s">
        <v>17</v>
      </c>
      <c r="M31" s="27" t="s">
        <v>17</v>
      </c>
      <c r="N31" s="27" t="s">
        <v>17</v>
      </c>
    </row>
    <row r="32" spans="1:14" x14ac:dyDescent="0.25">
      <c r="A32" s="3" t="s">
        <v>18</v>
      </c>
      <c r="B32" s="5">
        <v>13234.05</v>
      </c>
      <c r="C32" s="5">
        <v>143072.14000000001</v>
      </c>
      <c r="D32" s="5">
        <v>69120.899999999994</v>
      </c>
      <c r="E32" s="5">
        <v>17530.98</v>
      </c>
      <c r="F32" s="5">
        <v>199766.47</v>
      </c>
      <c r="G32" s="5">
        <v>126315.68</v>
      </c>
      <c r="H32" s="5">
        <v>100139.06</v>
      </c>
      <c r="I32" s="5">
        <v>247018.35</v>
      </c>
      <c r="J32" s="5">
        <v>1091184.76</v>
      </c>
      <c r="K32" s="5">
        <v>80592.009999999995</v>
      </c>
      <c r="L32" s="5">
        <v>8445.44</v>
      </c>
      <c r="M32" s="5">
        <v>5689.1</v>
      </c>
      <c r="N32" s="5">
        <v>2102108.9300000002</v>
      </c>
    </row>
    <row r="33" spans="1:14" x14ac:dyDescent="0.25">
      <c r="A33" s="3" t="s">
        <v>19</v>
      </c>
      <c r="B33" s="5">
        <v>2348.42</v>
      </c>
      <c r="C33" s="5">
        <v>19224.04</v>
      </c>
      <c r="D33" s="5">
        <v>9525.32</v>
      </c>
      <c r="E33" s="5">
        <v>2500.8200000000002</v>
      </c>
      <c r="F33" s="5">
        <v>16061.67</v>
      </c>
      <c r="G33" s="5">
        <v>4699.2700000000004</v>
      </c>
      <c r="H33" s="5">
        <v>8389.5</v>
      </c>
      <c r="I33" s="5">
        <v>40965.699999999997</v>
      </c>
      <c r="J33" s="5">
        <v>5579.74</v>
      </c>
      <c r="K33" s="5">
        <v>12348.8</v>
      </c>
      <c r="L33" s="5">
        <v>1187.6199999999999</v>
      </c>
      <c r="M33" s="5">
        <v>755.37</v>
      </c>
      <c r="N33" s="5">
        <v>123586.28</v>
      </c>
    </row>
    <row r="34" spans="1:14" x14ac:dyDescent="0.25">
      <c r="A34" s="3" t="s">
        <v>20</v>
      </c>
      <c r="B34" s="5">
        <v>3690.84</v>
      </c>
      <c r="C34" s="5">
        <v>85952.83</v>
      </c>
      <c r="D34" s="5">
        <v>10942.71</v>
      </c>
      <c r="E34" s="5">
        <v>4340.6400000000003</v>
      </c>
      <c r="F34" s="5">
        <v>20297.810000000001</v>
      </c>
      <c r="G34" s="5">
        <v>82149.03</v>
      </c>
      <c r="H34" s="5">
        <v>48225.17</v>
      </c>
      <c r="I34" s="5">
        <v>95712.87</v>
      </c>
      <c r="J34" s="5">
        <v>1050816.52</v>
      </c>
      <c r="K34" s="5">
        <v>27515.25</v>
      </c>
      <c r="L34" s="5">
        <v>5601.7</v>
      </c>
      <c r="M34" s="5">
        <v>1637.85</v>
      </c>
      <c r="N34" s="5">
        <v>1436883.23</v>
      </c>
    </row>
    <row r="36" spans="1:14" x14ac:dyDescent="0.25">
      <c r="A36" s="6" t="s">
        <v>21</v>
      </c>
    </row>
    <row r="37" spans="1:14" x14ac:dyDescent="0.25">
      <c r="A37" s="2" t="s">
        <v>22</v>
      </c>
    </row>
    <row r="38" spans="1:14" x14ac:dyDescent="0.25">
      <c r="A38" s="2"/>
    </row>
    <row r="40" spans="1:14" x14ac:dyDescent="0.25">
      <c r="A40" s="13" t="s">
        <v>0</v>
      </c>
    </row>
    <row r="41" spans="1:14" x14ac:dyDescent="0.25">
      <c r="A41" s="14" t="s">
        <v>48</v>
      </c>
    </row>
    <row r="43" spans="1:14" ht="90" x14ac:dyDescent="0.25">
      <c r="A43" s="3" t="s">
        <v>2</v>
      </c>
      <c r="B43" s="27" t="s">
        <v>3</v>
      </c>
      <c r="C43" s="27" t="s">
        <v>4</v>
      </c>
      <c r="D43" s="27" t="s">
        <v>5</v>
      </c>
      <c r="E43" s="27" t="s">
        <v>6</v>
      </c>
      <c r="F43" s="27" t="s">
        <v>7</v>
      </c>
      <c r="G43" s="27" t="s">
        <v>8</v>
      </c>
      <c r="H43" s="27" t="s">
        <v>9</v>
      </c>
      <c r="I43" s="27" t="s">
        <v>10</v>
      </c>
      <c r="J43" s="27" t="s">
        <v>11</v>
      </c>
      <c r="K43" s="27" t="s">
        <v>12</v>
      </c>
      <c r="L43" s="27" t="s">
        <v>13</v>
      </c>
      <c r="M43" s="27" t="s">
        <v>14</v>
      </c>
      <c r="N43" s="27" t="s">
        <v>15</v>
      </c>
    </row>
    <row r="44" spans="1:14" x14ac:dyDescent="0.25">
      <c r="A44" s="3" t="s">
        <v>16</v>
      </c>
      <c r="B44" s="27" t="s">
        <v>17</v>
      </c>
      <c r="C44" s="27" t="s">
        <v>17</v>
      </c>
      <c r="D44" s="27" t="s">
        <v>17</v>
      </c>
      <c r="E44" s="27" t="s">
        <v>17</v>
      </c>
      <c r="F44" s="27" t="s">
        <v>17</v>
      </c>
      <c r="G44" s="27" t="s">
        <v>17</v>
      </c>
      <c r="H44" s="27" t="s">
        <v>17</v>
      </c>
      <c r="I44" s="27" t="s">
        <v>17</v>
      </c>
      <c r="J44" s="27" t="s">
        <v>17</v>
      </c>
      <c r="K44" s="27" t="s">
        <v>17</v>
      </c>
      <c r="L44" s="27" t="s">
        <v>17</v>
      </c>
      <c r="M44" s="27" t="s">
        <v>17</v>
      </c>
      <c r="N44" s="27" t="s">
        <v>17</v>
      </c>
    </row>
    <row r="45" spans="1:14" x14ac:dyDescent="0.25">
      <c r="A45" s="3" t="s">
        <v>18</v>
      </c>
      <c r="B45" s="5">
        <v>12953.2</v>
      </c>
      <c r="C45" s="5">
        <v>174358.06</v>
      </c>
      <c r="D45" s="5">
        <v>65032.73</v>
      </c>
      <c r="E45" s="5">
        <v>23379.06</v>
      </c>
      <c r="F45" s="5">
        <v>223881.18</v>
      </c>
      <c r="G45" s="5">
        <v>145266.62</v>
      </c>
      <c r="H45" s="5">
        <v>107914.12</v>
      </c>
      <c r="I45" s="5">
        <v>309698.19</v>
      </c>
      <c r="J45" s="5">
        <v>1265123.01</v>
      </c>
      <c r="K45" s="5">
        <v>96407.49</v>
      </c>
      <c r="L45" s="5">
        <v>3088.29</v>
      </c>
      <c r="M45" s="5">
        <v>6140.02</v>
      </c>
      <c r="N45" s="5">
        <v>2433241.9700000002</v>
      </c>
    </row>
    <row r="46" spans="1:14" x14ac:dyDescent="0.25">
      <c r="A46" s="3" t="s">
        <v>19</v>
      </c>
      <c r="B46" s="5">
        <v>3326.99</v>
      </c>
      <c r="C46" s="5">
        <v>20427.84</v>
      </c>
      <c r="D46" s="5">
        <v>9883.16</v>
      </c>
      <c r="E46" s="5">
        <v>4576.3100000000004</v>
      </c>
      <c r="F46" s="5">
        <v>26770.26</v>
      </c>
      <c r="G46" s="5">
        <v>5424.39</v>
      </c>
      <c r="H46" s="5">
        <v>9295.2000000000007</v>
      </c>
      <c r="I46" s="5">
        <v>53434.7</v>
      </c>
      <c r="J46" s="5">
        <v>8033.1</v>
      </c>
      <c r="K46" s="5">
        <v>13425.59</v>
      </c>
      <c r="L46" s="5">
        <v>627.29</v>
      </c>
      <c r="M46" s="5">
        <v>967.65</v>
      </c>
      <c r="N46" s="5">
        <v>156192.47</v>
      </c>
    </row>
    <row r="47" spans="1:14" x14ac:dyDescent="0.25">
      <c r="A47" s="3" t="s">
        <v>20</v>
      </c>
      <c r="B47" s="5">
        <v>1694.85</v>
      </c>
      <c r="C47" s="5">
        <v>101350.15</v>
      </c>
      <c r="D47" s="5">
        <v>12841.24</v>
      </c>
      <c r="E47" s="5">
        <v>5500.32</v>
      </c>
      <c r="F47" s="5">
        <v>38579.089999999997</v>
      </c>
      <c r="G47" s="5">
        <v>93366.35</v>
      </c>
      <c r="H47" s="5">
        <v>46558.99</v>
      </c>
      <c r="I47" s="5">
        <v>129457.54</v>
      </c>
      <c r="J47" s="5">
        <v>1214374.08</v>
      </c>
      <c r="K47" s="5">
        <v>26734.28</v>
      </c>
      <c r="L47" s="5">
        <v>208.03</v>
      </c>
      <c r="M47" s="5">
        <v>1491.78</v>
      </c>
      <c r="N47" s="5">
        <v>1672156.69</v>
      </c>
    </row>
    <row r="49" spans="1:15" x14ac:dyDescent="0.25">
      <c r="A49" s="15" t="s">
        <v>21</v>
      </c>
    </row>
    <row r="50" spans="1:15" x14ac:dyDescent="0.25">
      <c r="A50" s="14" t="s">
        <v>22</v>
      </c>
    </row>
    <row r="53" spans="1:15" x14ac:dyDescent="0.25">
      <c r="A53" s="1" t="s">
        <v>0</v>
      </c>
    </row>
    <row r="54" spans="1:15" x14ac:dyDescent="0.25">
      <c r="A54" s="2" t="s">
        <v>49</v>
      </c>
    </row>
    <row r="56" spans="1:15" ht="90" x14ac:dyDescent="0.25">
      <c r="A56" s="3" t="s">
        <v>2</v>
      </c>
      <c r="B56" s="27" t="s">
        <v>3</v>
      </c>
      <c r="C56" s="27" t="s">
        <v>4</v>
      </c>
      <c r="D56" s="27" t="s">
        <v>5</v>
      </c>
      <c r="E56" s="27" t="s">
        <v>6</v>
      </c>
      <c r="F56" s="27" t="s">
        <v>7</v>
      </c>
      <c r="G56" s="27" t="s">
        <v>8</v>
      </c>
      <c r="H56" s="27" t="s">
        <v>9</v>
      </c>
      <c r="I56" s="27" t="s">
        <v>10</v>
      </c>
      <c r="J56" s="27" t="s">
        <v>11</v>
      </c>
      <c r="K56" s="27" t="s">
        <v>12</v>
      </c>
      <c r="L56" s="27" t="s">
        <v>13</v>
      </c>
      <c r="M56" s="27" t="s">
        <v>14</v>
      </c>
      <c r="N56" s="27" t="s">
        <v>15</v>
      </c>
    </row>
    <row r="57" spans="1:15" ht="15" customHeight="1" x14ac:dyDescent="0.25">
      <c r="A57" s="3" t="s">
        <v>16</v>
      </c>
      <c r="B57" s="27" t="s">
        <v>17</v>
      </c>
      <c r="C57" s="27" t="s">
        <v>17</v>
      </c>
      <c r="D57" s="27" t="s">
        <v>17</v>
      </c>
      <c r="E57" s="27" t="s">
        <v>17</v>
      </c>
      <c r="F57" s="27" t="s">
        <v>17</v>
      </c>
      <c r="G57" s="27" t="s">
        <v>17</v>
      </c>
      <c r="H57" s="27" t="s">
        <v>17</v>
      </c>
      <c r="I57" s="27" t="s">
        <v>17</v>
      </c>
      <c r="J57" s="27" t="s">
        <v>17</v>
      </c>
      <c r="K57" s="27" t="s">
        <v>17</v>
      </c>
      <c r="L57" s="27" t="s">
        <v>17</v>
      </c>
      <c r="M57" s="27" t="s">
        <v>17</v>
      </c>
      <c r="N57" s="27" t="s">
        <v>17</v>
      </c>
    </row>
    <row r="58" spans="1:15" x14ac:dyDescent="0.25">
      <c r="A58" s="21" t="s">
        <v>18</v>
      </c>
      <c r="B58" s="5">
        <v>57454</v>
      </c>
      <c r="C58" s="5">
        <v>619899.33000000007</v>
      </c>
      <c r="D58" s="5">
        <v>254423.56</v>
      </c>
      <c r="E58" s="5">
        <v>77694.01999999999</v>
      </c>
      <c r="F58" s="5">
        <v>842211.25</v>
      </c>
      <c r="G58" s="5">
        <v>519416.51999999996</v>
      </c>
      <c r="H58" s="5">
        <v>425354.70999999996</v>
      </c>
      <c r="I58" s="5">
        <v>1001232.47</v>
      </c>
      <c r="J58" s="5">
        <v>4049622.34</v>
      </c>
      <c r="K58" s="5">
        <v>322422.11</v>
      </c>
      <c r="L58" s="5">
        <v>18661.18</v>
      </c>
      <c r="M58" s="5">
        <v>21082.11</v>
      </c>
      <c r="N58" s="5">
        <v>8209473.5700000003</v>
      </c>
    </row>
    <row r="59" spans="1:15" x14ac:dyDescent="0.25">
      <c r="A59" s="21" t="s">
        <v>19</v>
      </c>
      <c r="B59" s="5">
        <v>11346.44</v>
      </c>
      <c r="C59" s="5">
        <v>77573.38</v>
      </c>
      <c r="D59" s="5">
        <v>34372.81</v>
      </c>
      <c r="E59" s="5">
        <v>12330.310000000001</v>
      </c>
      <c r="F59" s="5">
        <v>76114.25</v>
      </c>
      <c r="G59" s="5">
        <v>20740.77</v>
      </c>
      <c r="H59" s="5">
        <v>34872.19</v>
      </c>
      <c r="I59" s="5">
        <v>157406.08000000002</v>
      </c>
      <c r="J59" s="5">
        <v>27703.65</v>
      </c>
      <c r="K59" s="5">
        <v>49133.459999999992</v>
      </c>
      <c r="L59" s="5">
        <v>4028.72</v>
      </c>
      <c r="M59" s="5">
        <v>3183.42</v>
      </c>
      <c r="N59" s="5">
        <v>508805.48</v>
      </c>
      <c r="O59" s="17">
        <f>+N59/N58</f>
        <v>6.197784494481294E-2</v>
      </c>
    </row>
    <row r="60" spans="1:15" x14ac:dyDescent="0.25">
      <c r="A60" s="21" t="s">
        <v>20</v>
      </c>
      <c r="B60" s="5">
        <v>9441.06</v>
      </c>
      <c r="C60" s="5">
        <v>372984.27</v>
      </c>
      <c r="D60" s="5">
        <v>48092.509999999995</v>
      </c>
      <c r="E60" s="5">
        <v>18122.349999999999</v>
      </c>
      <c r="F60" s="5">
        <v>131566.85999999999</v>
      </c>
      <c r="G60" s="5">
        <v>327600.51</v>
      </c>
      <c r="H60" s="5">
        <v>208801.94999999998</v>
      </c>
      <c r="I60" s="5">
        <v>394949.74999999994</v>
      </c>
      <c r="J60" s="5">
        <v>3889146.21</v>
      </c>
      <c r="K60" s="5">
        <v>107896.26</v>
      </c>
      <c r="L60" s="5">
        <v>8562.7000000000007</v>
      </c>
      <c r="M60" s="5">
        <v>6383.8399999999992</v>
      </c>
      <c r="N60" s="5">
        <v>5523548.2599999998</v>
      </c>
      <c r="O60" s="17">
        <f>+N60/N58</f>
        <v>0.67282612129781172</v>
      </c>
    </row>
    <row r="61" spans="1:15" x14ac:dyDescent="0.25">
      <c r="N61" s="10">
        <v>6032353.7400000002</v>
      </c>
    </row>
    <row r="62" spans="1:15" x14ac:dyDescent="0.25">
      <c r="A62" s="6" t="s">
        <v>21</v>
      </c>
    </row>
    <row r="63" spans="1:15" x14ac:dyDescent="0.25">
      <c r="A63" s="2" t="s">
        <v>22</v>
      </c>
    </row>
    <row r="66" spans="1:14" ht="90" x14ac:dyDescent="0.25">
      <c r="A66" s="3" t="s">
        <v>2</v>
      </c>
      <c r="B66" s="27" t="s">
        <v>3</v>
      </c>
      <c r="C66" s="27" t="s">
        <v>4</v>
      </c>
      <c r="D66" s="27" t="s">
        <v>5</v>
      </c>
      <c r="E66" s="27" t="s">
        <v>6</v>
      </c>
      <c r="F66" s="27" t="s">
        <v>7</v>
      </c>
      <c r="G66" s="27" t="s">
        <v>8</v>
      </c>
      <c r="H66" s="27" t="s">
        <v>9</v>
      </c>
      <c r="I66" s="27" t="s">
        <v>10</v>
      </c>
      <c r="J66" s="27" t="s">
        <v>11</v>
      </c>
      <c r="K66" s="27" t="s">
        <v>12</v>
      </c>
      <c r="L66" s="27" t="s">
        <v>13</v>
      </c>
      <c r="M66" s="27" t="s">
        <v>14</v>
      </c>
      <c r="N66" s="27" t="s">
        <v>15</v>
      </c>
    </row>
    <row r="67" spans="1:14" x14ac:dyDescent="0.25">
      <c r="A67" s="3" t="s">
        <v>16</v>
      </c>
      <c r="B67" s="27" t="s">
        <v>17</v>
      </c>
      <c r="C67" s="27" t="s">
        <v>17</v>
      </c>
      <c r="D67" s="27" t="s">
        <v>17</v>
      </c>
      <c r="E67" s="27" t="s">
        <v>17</v>
      </c>
      <c r="F67" s="27" t="s">
        <v>17</v>
      </c>
      <c r="G67" s="27" t="s">
        <v>17</v>
      </c>
      <c r="H67" s="27" t="s">
        <v>17</v>
      </c>
      <c r="I67" s="27" t="s">
        <v>17</v>
      </c>
      <c r="J67" s="27" t="s">
        <v>17</v>
      </c>
      <c r="K67" s="27" t="s">
        <v>17</v>
      </c>
      <c r="L67" s="27" t="s">
        <v>17</v>
      </c>
      <c r="M67" s="27" t="s">
        <v>17</v>
      </c>
      <c r="N67" s="27" t="s">
        <v>17</v>
      </c>
    </row>
    <row r="68" spans="1:14" x14ac:dyDescent="0.25">
      <c r="A68" s="21" t="s">
        <v>18</v>
      </c>
      <c r="B68" s="20">
        <v>6.9984999050310597E-3</v>
      </c>
      <c r="C68" s="20">
        <v>7.5510241273607032E-2</v>
      </c>
      <c r="D68" s="20">
        <v>3.0991458566812829E-2</v>
      </c>
      <c r="E68" s="20">
        <v>9.4639466632694194E-3</v>
      </c>
      <c r="F68" s="20">
        <v>0.10259016523029016</v>
      </c>
      <c r="G68" s="20">
        <v>6.3270380928944256E-2</v>
      </c>
      <c r="H68" s="20">
        <v>5.1812665741976432E-2</v>
      </c>
      <c r="I68" s="20">
        <v>0.12196061799368214</v>
      </c>
      <c r="J68" s="20">
        <v>0.49328648243641277</v>
      </c>
      <c r="K68" s="20">
        <v>3.9274395276480557E-2</v>
      </c>
      <c r="L68" s="20">
        <v>2.2731274838613067E-3</v>
      </c>
      <c r="M68" s="20">
        <v>2.5680221539467114E-3</v>
      </c>
      <c r="N68" s="20">
        <v>1</v>
      </c>
    </row>
    <row r="69" spans="1:14" x14ac:dyDescent="0.25">
      <c r="A69" s="21" t="s">
        <v>19</v>
      </c>
      <c r="B69" s="20">
        <v>2.2300152899296606E-2</v>
      </c>
      <c r="C69" s="20">
        <v>0.15246176200775197</v>
      </c>
      <c r="D69" s="20">
        <v>6.7555895820933368E-2</v>
      </c>
      <c r="E69" s="20">
        <v>2.4233838833654073E-2</v>
      </c>
      <c r="F69" s="20">
        <v>0.14959400594506175</v>
      </c>
      <c r="G69" s="20">
        <v>4.0763652938643667E-2</v>
      </c>
      <c r="H69" s="20">
        <v>6.8537371099069141E-2</v>
      </c>
      <c r="I69" s="20">
        <v>0.30936396361139823</v>
      </c>
      <c r="J69" s="20">
        <v>5.4448411208149729E-2</v>
      </c>
      <c r="K69" s="20">
        <v>9.6566294844151426E-2</v>
      </c>
      <c r="L69" s="20">
        <v>7.9179964806982816E-3</v>
      </c>
      <c r="M69" s="20">
        <v>6.2566543111917741E-3</v>
      </c>
      <c r="N69" s="20">
        <v>1</v>
      </c>
    </row>
    <row r="70" spans="1:14" x14ac:dyDescent="0.25">
      <c r="A70" s="21" t="s">
        <v>20</v>
      </c>
      <c r="B70" s="20">
        <v>1.709238256931605E-3</v>
      </c>
      <c r="C70" s="20">
        <v>6.7526208234849394E-2</v>
      </c>
      <c r="D70" s="20">
        <v>8.7068144852236705E-3</v>
      </c>
      <c r="E70" s="20">
        <v>3.2809254390401576E-3</v>
      </c>
      <c r="F70" s="20">
        <v>2.3819265046124534E-2</v>
      </c>
      <c r="G70" s="20">
        <v>5.9309794099635514E-2</v>
      </c>
      <c r="H70" s="20">
        <v>3.7802140973780499E-2</v>
      </c>
      <c r="I70" s="20">
        <v>7.1502905634067901E-2</v>
      </c>
      <c r="J70" s="20">
        <v>0.70410287498782531</v>
      </c>
      <c r="K70" s="20">
        <v>1.9533867528840964E-2</v>
      </c>
      <c r="L70" s="20">
        <v>1.5502172873203069E-3</v>
      </c>
      <c r="M70" s="20">
        <v>1.1557498367905995E-3</v>
      </c>
      <c r="N70" s="20">
        <v>1</v>
      </c>
    </row>
  </sheetData>
  <mergeCells count="1">
    <mergeCell ref="B5:N5"/>
  </mergeCells>
  <hyperlinks>
    <hyperlink ref="A1" location="A10" display="Esportazioni per provincia, branca di attività economica e trimestre  "/>
    <hyperlink ref="A14" location="A10" display="Esportazioni per provincia, branca di attività economica e trimestre  "/>
    <hyperlink ref="A27" location="A10" display="Esportazioni per provincia, branca di attività economica e trimestre  "/>
    <hyperlink ref="A53" location="A10" display="Esportazioni per provincia, branca di attività economica e trimestre  "/>
    <hyperlink ref="A40" location="A11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topLeftCell="A43" zoomScale="70" zoomScaleNormal="70" workbookViewId="0">
      <selection activeCell="D68" sqref="D68"/>
    </sheetView>
  </sheetViews>
  <sheetFormatPr defaultColWidth="26.28515625" defaultRowHeight="15" x14ac:dyDescent="0.25"/>
  <sheetData>
    <row r="1" spans="1:14" x14ac:dyDescent="0.25">
      <c r="A1" s="1" t="s">
        <v>0</v>
      </c>
    </row>
    <row r="2" spans="1:14" x14ac:dyDescent="0.25">
      <c r="A2" s="2" t="s">
        <v>50</v>
      </c>
    </row>
    <row r="4" spans="1:14" ht="90" x14ac:dyDescent="0.25">
      <c r="A4" s="3" t="s">
        <v>2</v>
      </c>
      <c r="B4" s="21" t="s">
        <v>3</v>
      </c>
      <c r="C4" s="21" t="s">
        <v>4</v>
      </c>
      <c r="D4" s="21" t="s">
        <v>5</v>
      </c>
      <c r="E4" s="21" t="s">
        <v>6</v>
      </c>
      <c r="F4" s="21" t="s">
        <v>7</v>
      </c>
      <c r="G4" s="21" t="s">
        <v>8</v>
      </c>
      <c r="H4" s="21" t="s">
        <v>9</v>
      </c>
      <c r="I4" s="21" t="s">
        <v>10</v>
      </c>
      <c r="J4" s="21" t="s">
        <v>11</v>
      </c>
      <c r="K4" s="21" t="s">
        <v>12</v>
      </c>
      <c r="L4" s="21" t="s">
        <v>13</v>
      </c>
      <c r="M4" s="21" t="s">
        <v>14</v>
      </c>
      <c r="N4" s="21" t="s">
        <v>15</v>
      </c>
    </row>
    <row r="5" spans="1:14" ht="15" customHeight="1" x14ac:dyDescent="0.25">
      <c r="A5" s="3" t="s">
        <v>16</v>
      </c>
      <c r="B5" s="37" t="s">
        <v>17</v>
      </c>
      <c r="C5" s="37" t="s">
        <v>17</v>
      </c>
      <c r="D5" s="37" t="s">
        <v>17</v>
      </c>
      <c r="E5" s="37" t="s">
        <v>17</v>
      </c>
      <c r="F5" s="37" t="s">
        <v>17</v>
      </c>
      <c r="G5" s="37" t="s">
        <v>17</v>
      </c>
      <c r="H5" s="37" t="s">
        <v>17</v>
      </c>
      <c r="I5" s="37" t="s">
        <v>17</v>
      </c>
      <c r="J5" s="37" t="s">
        <v>17</v>
      </c>
      <c r="K5" s="37" t="s">
        <v>17</v>
      </c>
      <c r="L5" s="37" t="s">
        <v>17</v>
      </c>
      <c r="M5" s="37" t="s">
        <v>17</v>
      </c>
      <c r="N5" s="37" t="s">
        <v>17</v>
      </c>
    </row>
    <row r="6" spans="1:14" x14ac:dyDescent="0.25">
      <c r="A6" s="3" t="s">
        <v>18</v>
      </c>
      <c r="B6" s="5">
        <v>18193.23</v>
      </c>
      <c r="C6" s="5">
        <v>142877.98000000001</v>
      </c>
      <c r="D6" s="5">
        <v>121758.44</v>
      </c>
      <c r="E6" s="5">
        <v>19501.04</v>
      </c>
      <c r="F6" s="5">
        <v>124177.15</v>
      </c>
      <c r="G6" s="5">
        <v>164986.16</v>
      </c>
      <c r="H6" s="5">
        <v>114231.32</v>
      </c>
      <c r="I6" s="5">
        <v>254466.44</v>
      </c>
      <c r="J6" s="5">
        <v>1140624.8500000001</v>
      </c>
      <c r="K6" s="5">
        <v>89381.11</v>
      </c>
      <c r="L6" s="5">
        <v>8821.24</v>
      </c>
      <c r="M6" s="5">
        <v>7264.82</v>
      </c>
      <c r="N6" s="5">
        <v>2206283.77</v>
      </c>
    </row>
    <row r="7" spans="1:14" x14ac:dyDescent="0.25">
      <c r="A7" s="3" t="s">
        <v>19</v>
      </c>
      <c r="B7" s="5">
        <v>2422.1</v>
      </c>
      <c r="C7" s="5">
        <v>17584.439999999999</v>
      </c>
      <c r="D7" s="5">
        <v>17205.400000000001</v>
      </c>
      <c r="E7" s="5">
        <v>3495.03</v>
      </c>
      <c r="F7" s="5">
        <v>13558.59</v>
      </c>
      <c r="G7" s="5">
        <v>5383.21</v>
      </c>
      <c r="H7" s="5">
        <v>12698.89</v>
      </c>
      <c r="I7" s="5">
        <v>35007.43</v>
      </c>
      <c r="J7" s="5">
        <v>8234.9599999999991</v>
      </c>
      <c r="K7" s="5">
        <v>12950.71</v>
      </c>
      <c r="L7" s="5">
        <v>2.69</v>
      </c>
      <c r="M7" s="5">
        <v>1306.78</v>
      </c>
      <c r="N7" s="5">
        <v>129850.22</v>
      </c>
    </row>
    <row r="8" spans="1:14" x14ac:dyDescent="0.25">
      <c r="A8" s="3" t="s">
        <v>20</v>
      </c>
      <c r="B8" s="5">
        <v>1673.2</v>
      </c>
      <c r="C8" s="5">
        <v>87926.68</v>
      </c>
      <c r="D8" s="5">
        <v>17830.52</v>
      </c>
      <c r="E8" s="5">
        <v>4667.66</v>
      </c>
      <c r="F8" s="5">
        <v>36009.53</v>
      </c>
      <c r="G8" s="5">
        <v>113564.29</v>
      </c>
      <c r="H8" s="5">
        <v>52067.26</v>
      </c>
      <c r="I8" s="5">
        <v>110448.7</v>
      </c>
      <c r="J8" s="5">
        <v>1091234.3999999999</v>
      </c>
      <c r="K8" s="5">
        <v>28343.23</v>
      </c>
      <c r="L8" s="5">
        <v>8359.4699999999993</v>
      </c>
      <c r="M8" s="5">
        <v>1349.94</v>
      </c>
      <c r="N8" s="5">
        <v>1553474.9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4" spans="1:14" x14ac:dyDescent="0.25">
      <c r="A14" s="1" t="s">
        <v>0</v>
      </c>
    </row>
    <row r="15" spans="1:14" x14ac:dyDescent="0.25">
      <c r="A15" s="2" t="s">
        <v>51</v>
      </c>
    </row>
    <row r="17" spans="1:14" ht="90" x14ac:dyDescent="0.25">
      <c r="A17" s="3" t="s">
        <v>2</v>
      </c>
      <c r="B17" s="21" t="s">
        <v>3</v>
      </c>
      <c r="C17" s="21" t="s">
        <v>4</v>
      </c>
      <c r="D17" s="21" t="s">
        <v>5</v>
      </c>
      <c r="E17" s="21" t="s">
        <v>6</v>
      </c>
      <c r="F17" s="21" t="s">
        <v>7</v>
      </c>
      <c r="G17" s="21" t="s">
        <v>8</v>
      </c>
      <c r="H17" s="21" t="s">
        <v>9</v>
      </c>
      <c r="I17" s="21" t="s">
        <v>10</v>
      </c>
      <c r="J17" s="21" t="s">
        <v>11</v>
      </c>
      <c r="K17" s="21" t="s">
        <v>12</v>
      </c>
      <c r="L17" s="21" t="s">
        <v>13</v>
      </c>
      <c r="M17" s="21" t="s">
        <v>14</v>
      </c>
      <c r="N17" s="21" t="s">
        <v>15</v>
      </c>
    </row>
    <row r="18" spans="1:14" ht="15" customHeight="1" x14ac:dyDescent="0.25">
      <c r="A18" s="3" t="s">
        <v>16</v>
      </c>
      <c r="B18" s="37" t="s">
        <v>17</v>
      </c>
      <c r="C18" s="37" t="s">
        <v>17</v>
      </c>
      <c r="D18" s="37" t="s">
        <v>17</v>
      </c>
      <c r="E18" s="37" t="s">
        <v>17</v>
      </c>
      <c r="F18" s="37" t="s">
        <v>17</v>
      </c>
      <c r="G18" s="37" t="s">
        <v>17</v>
      </c>
      <c r="H18" s="37" t="s">
        <v>17</v>
      </c>
      <c r="I18" s="37" t="s">
        <v>17</v>
      </c>
      <c r="J18" s="37" t="s">
        <v>17</v>
      </c>
      <c r="K18" s="37" t="s">
        <v>17</v>
      </c>
      <c r="L18" s="37" t="s">
        <v>17</v>
      </c>
      <c r="M18" s="37" t="s">
        <v>17</v>
      </c>
      <c r="N18" s="37" t="s">
        <v>17</v>
      </c>
    </row>
    <row r="19" spans="1:14" x14ac:dyDescent="0.25">
      <c r="A19" s="3" t="s">
        <v>18</v>
      </c>
      <c r="B19" s="5">
        <v>16446.79</v>
      </c>
      <c r="C19" s="5">
        <v>137822.99</v>
      </c>
      <c r="D19" s="5">
        <v>80494.25</v>
      </c>
      <c r="E19" s="5">
        <v>20686.14</v>
      </c>
      <c r="F19" s="5">
        <v>134044.01999999999</v>
      </c>
      <c r="G19" s="5">
        <v>173057.34</v>
      </c>
      <c r="H19" s="5">
        <v>118612.81</v>
      </c>
      <c r="I19" s="5">
        <v>233065.08</v>
      </c>
      <c r="J19" s="5">
        <v>1186854.8999999999</v>
      </c>
      <c r="K19" s="5">
        <v>93291.86</v>
      </c>
      <c r="L19" s="5">
        <v>9803.2999999999993</v>
      </c>
      <c r="M19" s="5">
        <v>9013.0300000000007</v>
      </c>
      <c r="N19" s="5">
        <v>2213192.5</v>
      </c>
    </row>
    <row r="20" spans="1:14" x14ac:dyDescent="0.25">
      <c r="A20" s="3" t="s">
        <v>19</v>
      </c>
      <c r="B20" s="5">
        <v>1630.4</v>
      </c>
      <c r="C20" s="5">
        <v>17914.07</v>
      </c>
      <c r="D20" s="5">
        <v>9575.6200000000008</v>
      </c>
      <c r="E20" s="5">
        <v>3588.1</v>
      </c>
      <c r="F20" s="5">
        <v>13251.32</v>
      </c>
      <c r="G20" s="5">
        <v>5849.79</v>
      </c>
      <c r="H20" s="5">
        <v>11342.67</v>
      </c>
      <c r="I20" s="5">
        <v>30956.6</v>
      </c>
      <c r="J20" s="5">
        <v>9199.5499999999993</v>
      </c>
      <c r="K20" s="5">
        <v>13175.73</v>
      </c>
      <c r="L20" s="5">
        <v>49.84</v>
      </c>
      <c r="M20" s="5">
        <v>1449.7</v>
      </c>
      <c r="N20" s="5">
        <v>117983.38</v>
      </c>
    </row>
    <row r="21" spans="1:14" x14ac:dyDescent="0.25">
      <c r="A21" s="3" t="s">
        <v>20</v>
      </c>
      <c r="B21" s="5">
        <v>2786.48</v>
      </c>
      <c r="C21" s="5">
        <v>79434.02</v>
      </c>
      <c r="D21" s="5">
        <v>13234.12</v>
      </c>
      <c r="E21" s="5">
        <v>5853.73</v>
      </c>
      <c r="F21" s="5">
        <v>29006.11</v>
      </c>
      <c r="G21" s="5">
        <v>114241.97</v>
      </c>
      <c r="H21" s="5">
        <v>58362.55</v>
      </c>
      <c r="I21" s="5">
        <v>111785.09</v>
      </c>
      <c r="J21" s="5">
        <v>1135612.1000000001</v>
      </c>
      <c r="K21" s="5">
        <v>29362.52</v>
      </c>
      <c r="L21" s="5">
        <v>8627.7999999999993</v>
      </c>
      <c r="M21" s="5">
        <v>1980.82</v>
      </c>
      <c r="N21" s="5">
        <v>1590287.31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7" spans="1:14" x14ac:dyDescent="0.25">
      <c r="A27" s="1" t="s">
        <v>0</v>
      </c>
    </row>
    <row r="28" spans="1:14" x14ac:dyDescent="0.25">
      <c r="A28" s="2" t="s">
        <v>52</v>
      </c>
    </row>
    <row r="30" spans="1:14" ht="90" x14ac:dyDescent="0.25">
      <c r="A30" s="3" t="s">
        <v>2</v>
      </c>
      <c r="B30" s="21" t="s">
        <v>3</v>
      </c>
      <c r="C30" s="21" t="s">
        <v>4</v>
      </c>
      <c r="D30" s="21" t="s">
        <v>5</v>
      </c>
      <c r="E30" s="21" t="s">
        <v>6</v>
      </c>
      <c r="F30" s="21" t="s">
        <v>7</v>
      </c>
      <c r="G30" s="21" t="s">
        <v>8</v>
      </c>
      <c r="H30" s="21" t="s">
        <v>9</v>
      </c>
      <c r="I30" s="21" t="s">
        <v>10</v>
      </c>
      <c r="J30" s="21" t="s">
        <v>11</v>
      </c>
      <c r="K30" s="21" t="s">
        <v>12</v>
      </c>
      <c r="L30" s="21" t="s">
        <v>13</v>
      </c>
      <c r="M30" s="21" t="s">
        <v>14</v>
      </c>
      <c r="N30" s="21" t="s">
        <v>15</v>
      </c>
    </row>
    <row r="31" spans="1:14" ht="15" customHeight="1" x14ac:dyDescent="0.25">
      <c r="A31" s="3" t="s">
        <v>16</v>
      </c>
      <c r="B31" s="37" t="s">
        <v>17</v>
      </c>
      <c r="C31" s="37" t="s">
        <v>17</v>
      </c>
      <c r="D31" s="37" t="s">
        <v>17</v>
      </c>
      <c r="E31" s="37" t="s">
        <v>17</v>
      </c>
      <c r="F31" s="37" t="s">
        <v>17</v>
      </c>
      <c r="G31" s="37" t="s">
        <v>17</v>
      </c>
      <c r="H31" s="37" t="s">
        <v>17</v>
      </c>
      <c r="I31" s="37" t="s">
        <v>17</v>
      </c>
      <c r="J31" s="37" t="s">
        <v>17</v>
      </c>
      <c r="K31" s="37" t="s">
        <v>17</v>
      </c>
      <c r="L31" s="37" t="s">
        <v>17</v>
      </c>
      <c r="M31" s="37" t="s">
        <v>17</v>
      </c>
      <c r="N31" s="37" t="s">
        <v>17</v>
      </c>
    </row>
    <row r="32" spans="1:14" x14ac:dyDescent="0.25">
      <c r="A32" s="3" t="s">
        <v>18</v>
      </c>
      <c r="B32" s="5">
        <v>16196.33</v>
      </c>
      <c r="C32" s="5">
        <v>136515.29999999999</v>
      </c>
      <c r="D32" s="5">
        <v>85754.72</v>
      </c>
      <c r="E32" s="5">
        <v>17257.46</v>
      </c>
      <c r="F32" s="5">
        <v>127157.06</v>
      </c>
      <c r="G32" s="5">
        <v>142727.79999999999</v>
      </c>
      <c r="H32" s="5">
        <v>121901.44</v>
      </c>
      <c r="I32" s="5">
        <v>214412.65</v>
      </c>
      <c r="J32" s="5">
        <v>1106440.93</v>
      </c>
      <c r="K32" s="5">
        <v>84363.12</v>
      </c>
      <c r="L32" s="5">
        <v>1320.89</v>
      </c>
      <c r="M32" s="5">
        <v>4179.7</v>
      </c>
      <c r="N32" s="5">
        <v>2058227.38</v>
      </c>
    </row>
    <row r="33" spans="1:14" x14ac:dyDescent="0.25">
      <c r="A33" s="3" t="s">
        <v>19</v>
      </c>
      <c r="B33" s="5">
        <v>2582.88</v>
      </c>
      <c r="C33" s="5">
        <v>16001.99</v>
      </c>
      <c r="D33" s="5">
        <v>10925.13</v>
      </c>
      <c r="E33" s="5">
        <v>2660.63</v>
      </c>
      <c r="F33" s="5">
        <v>8768.77</v>
      </c>
      <c r="G33" s="5">
        <v>6365.31</v>
      </c>
      <c r="H33" s="5">
        <v>11190.97</v>
      </c>
      <c r="I33" s="5">
        <v>24301.15</v>
      </c>
      <c r="J33" s="5">
        <v>8489.36</v>
      </c>
      <c r="K33" s="5">
        <v>10917.21</v>
      </c>
      <c r="L33" s="5">
        <v>15</v>
      </c>
      <c r="M33" s="5">
        <v>624.80999999999995</v>
      </c>
      <c r="N33" s="5">
        <v>102843.21</v>
      </c>
    </row>
    <row r="34" spans="1:14" x14ac:dyDescent="0.25">
      <c r="A34" s="3" t="s">
        <v>20</v>
      </c>
      <c r="B34" s="5">
        <v>3702.62</v>
      </c>
      <c r="C34" s="5">
        <v>83696.37</v>
      </c>
      <c r="D34" s="5">
        <v>12134.71</v>
      </c>
      <c r="E34" s="5">
        <v>5238.6400000000003</v>
      </c>
      <c r="F34" s="5">
        <v>22821.39</v>
      </c>
      <c r="G34" s="5">
        <v>93702.41</v>
      </c>
      <c r="H34" s="5">
        <v>55620.35</v>
      </c>
      <c r="I34" s="5">
        <v>85782.09</v>
      </c>
      <c r="J34" s="5">
        <v>1060236.49</v>
      </c>
      <c r="K34" s="5">
        <v>26875.29</v>
      </c>
      <c r="L34" s="5">
        <v>251.02</v>
      </c>
      <c r="M34" s="5">
        <v>1490.67</v>
      </c>
      <c r="N34" s="5">
        <v>1451552.05</v>
      </c>
    </row>
    <row r="36" spans="1:14" x14ac:dyDescent="0.25">
      <c r="A36" s="6" t="s">
        <v>21</v>
      </c>
    </row>
    <row r="37" spans="1:14" x14ac:dyDescent="0.25">
      <c r="A37" s="2" t="s">
        <v>22</v>
      </c>
    </row>
    <row r="38" spans="1:14" x14ac:dyDescent="0.25">
      <c r="A38" s="2"/>
    </row>
    <row r="40" spans="1:14" x14ac:dyDescent="0.25">
      <c r="A40" s="13" t="s">
        <v>0</v>
      </c>
    </row>
    <row r="41" spans="1:14" x14ac:dyDescent="0.25">
      <c r="A41" s="14" t="s">
        <v>53</v>
      </c>
    </row>
    <row r="43" spans="1:14" ht="90" x14ac:dyDescent="0.25">
      <c r="A43" s="3" t="s">
        <v>2</v>
      </c>
      <c r="B43" s="21" t="s">
        <v>3</v>
      </c>
      <c r="C43" s="21" t="s">
        <v>4</v>
      </c>
      <c r="D43" s="21" t="s">
        <v>5</v>
      </c>
      <c r="E43" s="21" t="s">
        <v>6</v>
      </c>
      <c r="F43" s="21" t="s">
        <v>7</v>
      </c>
      <c r="G43" s="21" t="s">
        <v>8</v>
      </c>
      <c r="H43" s="21" t="s">
        <v>9</v>
      </c>
      <c r="I43" s="21" t="s">
        <v>10</v>
      </c>
      <c r="J43" s="21" t="s">
        <v>11</v>
      </c>
      <c r="K43" s="21" t="s">
        <v>12</v>
      </c>
      <c r="L43" s="21" t="s">
        <v>13</v>
      </c>
      <c r="M43" s="21" t="s">
        <v>14</v>
      </c>
      <c r="N43" s="21" t="s">
        <v>15</v>
      </c>
    </row>
    <row r="44" spans="1:14" x14ac:dyDescent="0.25">
      <c r="A44" s="3" t="s">
        <v>16</v>
      </c>
      <c r="B44" s="37" t="s">
        <v>17</v>
      </c>
      <c r="C44" s="37" t="s">
        <v>17</v>
      </c>
      <c r="D44" s="37" t="s">
        <v>17</v>
      </c>
      <c r="E44" s="37" t="s">
        <v>17</v>
      </c>
      <c r="F44" s="37" t="s">
        <v>17</v>
      </c>
      <c r="G44" s="37" t="s">
        <v>17</v>
      </c>
      <c r="H44" s="37" t="s">
        <v>17</v>
      </c>
      <c r="I44" s="37" t="s">
        <v>17</v>
      </c>
      <c r="J44" s="37" t="s">
        <v>17</v>
      </c>
      <c r="K44" s="37" t="s">
        <v>17</v>
      </c>
      <c r="L44" s="37" t="s">
        <v>17</v>
      </c>
      <c r="M44" s="37" t="s">
        <v>17</v>
      </c>
      <c r="N44" s="37" t="s">
        <v>17</v>
      </c>
    </row>
    <row r="45" spans="1:14" x14ac:dyDescent="0.25">
      <c r="A45" s="3" t="s">
        <v>18</v>
      </c>
      <c r="B45" s="5">
        <v>14454.99</v>
      </c>
      <c r="C45" s="5">
        <v>156363.41</v>
      </c>
      <c r="D45" s="5">
        <v>78403.210000000006</v>
      </c>
      <c r="E45" s="5">
        <v>18959.560000000001</v>
      </c>
      <c r="F45" s="5">
        <v>138066.79999999999</v>
      </c>
      <c r="G45" s="5">
        <v>150850.91</v>
      </c>
      <c r="H45" s="5">
        <v>122599.23</v>
      </c>
      <c r="I45" s="5">
        <v>310635.57</v>
      </c>
      <c r="J45" s="5">
        <v>1136945.3400000001</v>
      </c>
      <c r="K45" s="5">
        <v>91346.23</v>
      </c>
      <c r="L45" s="5">
        <v>10158.27</v>
      </c>
      <c r="M45" s="5">
        <v>5874.28</v>
      </c>
      <c r="N45" s="5">
        <v>2234657.7999999998</v>
      </c>
    </row>
    <row r="46" spans="1:14" x14ac:dyDescent="0.25">
      <c r="A46" s="3" t="s">
        <v>19</v>
      </c>
      <c r="B46" s="5">
        <v>2661.6</v>
      </c>
      <c r="C46" s="5">
        <v>21138.3</v>
      </c>
      <c r="D46" s="5">
        <v>10956.45</v>
      </c>
      <c r="E46" s="5">
        <v>3302.09</v>
      </c>
      <c r="F46" s="5">
        <v>11499.96</v>
      </c>
      <c r="G46" s="5">
        <v>6078.89</v>
      </c>
      <c r="H46" s="5">
        <v>9084.5</v>
      </c>
      <c r="I46" s="5">
        <v>40916.03</v>
      </c>
      <c r="J46" s="5">
        <v>8230.7099999999991</v>
      </c>
      <c r="K46" s="5">
        <v>12708.99</v>
      </c>
      <c r="L46" s="5">
        <v>587.25</v>
      </c>
      <c r="M46" s="5">
        <v>913.09</v>
      </c>
      <c r="N46" s="5">
        <v>128077.85</v>
      </c>
    </row>
    <row r="47" spans="1:14" x14ac:dyDescent="0.25">
      <c r="A47" s="3" t="s">
        <v>20</v>
      </c>
      <c r="B47" s="5">
        <v>2980.35</v>
      </c>
      <c r="C47" s="5">
        <v>94255.79</v>
      </c>
      <c r="D47" s="5">
        <v>14965.66</v>
      </c>
      <c r="E47" s="5">
        <v>5920.23</v>
      </c>
      <c r="F47" s="5">
        <v>38339.57</v>
      </c>
      <c r="G47" s="5">
        <v>98348.01</v>
      </c>
      <c r="H47" s="5">
        <v>62911.46</v>
      </c>
      <c r="I47" s="5">
        <v>144692.57</v>
      </c>
      <c r="J47" s="5">
        <v>1089039.07</v>
      </c>
      <c r="K47" s="5">
        <v>26025.89</v>
      </c>
      <c r="L47" s="5">
        <v>7689.47</v>
      </c>
      <c r="M47" s="5">
        <v>2467.81</v>
      </c>
      <c r="N47" s="5">
        <v>1587635.88</v>
      </c>
    </row>
    <row r="49" spans="1:15" x14ac:dyDescent="0.25">
      <c r="A49" s="15" t="s">
        <v>21</v>
      </c>
    </row>
    <row r="50" spans="1:15" x14ac:dyDescent="0.25">
      <c r="A50" s="14" t="s">
        <v>22</v>
      </c>
    </row>
    <row r="53" spans="1:15" x14ac:dyDescent="0.25">
      <c r="A53" s="1" t="s">
        <v>0</v>
      </c>
    </row>
    <row r="54" spans="1:15" x14ac:dyDescent="0.25">
      <c r="A54" s="2" t="s">
        <v>54</v>
      </c>
    </row>
    <row r="56" spans="1:15" ht="90" x14ac:dyDescent="0.25">
      <c r="A56" s="3" t="s">
        <v>2</v>
      </c>
      <c r="B56" s="27" t="s">
        <v>3</v>
      </c>
      <c r="C56" s="27" t="s">
        <v>4</v>
      </c>
      <c r="D56" s="27" t="s">
        <v>5</v>
      </c>
      <c r="E56" s="27" t="s">
        <v>6</v>
      </c>
      <c r="F56" s="27" t="s">
        <v>7</v>
      </c>
      <c r="G56" s="27" t="s">
        <v>8</v>
      </c>
      <c r="H56" s="27" t="s">
        <v>9</v>
      </c>
      <c r="I56" s="27" t="s">
        <v>10</v>
      </c>
      <c r="J56" s="27" t="s">
        <v>11</v>
      </c>
      <c r="K56" s="27" t="s">
        <v>12</v>
      </c>
      <c r="L56" s="27" t="s">
        <v>13</v>
      </c>
      <c r="M56" s="27" t="s">
        <v>14</v>
      </c>
      <c r="N56" s="27" t="s">
        <v>15</v>
      </c>
    </row>
    <row r="57" spans="1:15" ht="15" customHeight="1" x14ac:dyDescent="0.25">
      <c r="A57" s="3" t="s">
        <v>16</v>
      </c>
      <c r="B57" s="27" t="s">
        <v>17</v>
      </c>
      <c r="C57" s="27" t="s">
        <v>17</v>
      </c>
      <c r="D57" s="27" t="s">
        <v>17</v>
      </c>
      <c r="E57" s="27" t="s">
        <v>17</v>
      </c>
      <c r="F57" s="27" t="s">
        <v>17</v>
      </c>
      <c r="G57" s="27" t="s">
        <v>17</v>
      </c>
      <c r="H57" s="27" t="s">
        <v>17</v>
      </c>
      <c r="I57" s="27" t="s">
        <v>17</v>
      </c>
      <c r="J57" s="27" t="s">
        <v>17</v>
      </c>
      <c r="K57" s="27" t="s">
        <v>17</v>
      </c>
      <c r="L57" s="27" t="s">
        <v>17</v>
      </c>
      <c r="M57" s="27" t="s">
        <v>17</v>
      </c>
      <c r="N57" s="27" t="s">
        <v>17</v>
      </c>
    </row>
    <row r="58" spans="1:15" x14ac:dyDescent="0.25">
      <c r="A58" s="21" t="s">
        <v>18</v>
      </c>
      <c r="B58" s="5">
        <v>65291.340000000004</v>
      </c>
      <c r="C58" s="5">
        <v>573579.67999999993</v>
      </c>
      <c r="D58" s="5">
        <v>366410.62000000005</v>
      </c>
      <c r="E58" s="5">
        <v>76404.2</v>
      </c>
      <c r="F58" s="5">
        <v>523445.02999999997</v>
      </c>
      <c r="G58" s="5">
        <v>631622.21</v>
      </c>
      <c r="H58" s="5">
        <v>477344.8</v>
      </c>
      <c r="I58" s="5">
        <v>1012579.74</v>
      </c>
      <c r="J58" s="5">
        <v>4570866.0199999996</v>
      </c>
      <c r="K58" s="5">
        <v>358382.31999999995</v>
      </c>
      <c r="L58" s="5">
        <v>30103.7</v>
      </c>
      <c r="M58" s="5">
        <v>26331.829999999998</v>
      </c>
      <c r="N58" s="5">
        <v>8712361.4499999993</v>
      </c>
    </row>
    <row r="59" spans="1:15" x14ac:dyDescent="0.25">
      <c r="A59" s="21" t="s">
        <v>19</v>
      </c>
      <c r="B59" s="5">
        <v>9296.98</v>
      </c>
      <c r="C59" s="5">
        <v>72638.799999999988</v>
      </c>
      <c r="D59" s="5">
        <v>48662.600000000006</v>
      </c>
      <c r="E59" s="5">
        <v>13045.85</v>
      </c>
      <c r="F59" s="5">
        <v>47078.64</v>
      </c>
      <c r="G59" s="5">
        <v>23677.200000000001</v>
      </c>
      <c r="H59" s="5">
        <v>44317.03</v>
      </c>
      <c r="I59" s="5">
        <v>131181.21</v>
      </c>
      <c r="J59" s="5">
        <v>34154.58</v>
      </c>
      <c r="K59" s="5">
        <v>49752.639999999992</v>
      </c>
      <c r="L59" s="5">
        <v>654.78</v>
      </c>
      <c r="M59" s="5">
        <v>4294.38</v>
      </c>
      <c r="N59" s="5">
        <v>478754.66000000003</v>
      </c>
      <c r="O59" s="17">
        <f>+N59/N58</f>
        <v>5.4951193513671323E-2</v>
      </c>
    </row>
    <row r="60" spans="1:15" x14ac:dyDescent="0.25">
      <c r="A60" s="21" t="s">
        <v>20</v>
      </c>
      <c r="B60" s="5">
        <v>11142.65</v>
      </c>
      <c r="C60" s="5">
        <v>345312.86</v>
      </c>
      <c r="D60" s="5">
        <v>58165.009999999995</v>
      </c>
      <c r="E60" s="5">
        <v>21680.26</v>
      </c>
      <c r="F60" s="5">
        <v>126176.6</v>
      </c>
      <c r="G60" s="5">
        <v>419856.68000000005</v>
      </c>
      <c r="H60" s="5">
        <v>228961.62</v>
      </c>
      <c r="I60" s="5">
        <v>452708.45</v>
      </c>
      <c r="J60" s="5">
        <v>4376122.0600000005</v>
      </c>
      <c r="K60" s="5">
        <v>110606.93000000001</v>
      </c>
      <c r="L60" s="5">
        <v>24927.759999999998</v>
      </c>
      <c r="M60" s="5">
        <v>7289.24</v>
      </c>
      <c r="N60" s="5">
        <v>6182950.1399999997</v>
      </c>
      <c r="O60" s="17">
        <f>+N60/N58</f>
        <v>0.70967557710774276</v>
      </c>
    </row>
    <row r="61" spans="1:15" x14ac:dyDescent="0.25">
      <c r="N61" s="10">
        <v>6661704.7999999998</v>
      </c>
    </row>
    <row r="62" spans="1:15" x14ac:dyDescent="0.25">
      <c r="A62" s="6" t="s">
        <v>21</v>
      </c>
    </row>
    <row r="63" spans="1:15" x14ac:dyDescent="0.25">
      <c r="A63" s="2" t="s">
        <v>22</v>
      </c>
    </row>
    <row r="66" spans="1:14" ht="90" x14ac:dyDescent="0.25">
      <c r="A66" s="3" t="s">
        <v>2</v>
      </c>
      <c r="B66" s="27" t="s">
        <v>3</v>
      </c>
      <c r="C66" s="27" t="s">
        <v>4</v>
      </c>
      <c r="D66" s="27" t="s">
        <v>5</v>
      </c>
      <c r="E66" s="27" t="s">
        <v>6</v>
      </c>
      <c r="F66" s="27" t="s">
        <v>7</v>
      </c>
      <c r="G66" s="27" t="s">
        <v>8</v>
      </c>
      <c r="H66" s="27" t="s">
        <v>9</v>
      </c>
      <c r="I66" s="27" t="s">
        <v>10</v>
      </c>
      <c r="J66" s="27" t="s">
        <v>11</v>
      </c>
      <c r="K66" s="27" t="s">
        <v>12</v>
      </c>
      <c r="L66" s="27" t="s">
        <v>13</v>
      </c>
      <c r="M66" s="27" t="s">
        <v>14</v>
      </c>
      <c r="N66" s="27" t="s">
        <v>15</v>
      </c>
    </row>
    <row r="67" spans="1:14" x14ac:dyDescent="0.25">
      <c r="A67" s="3" t="s">
        <v>16</v>
      </c>
      <c r="B67" s="27" t="s">
        <v>17</v>
      </c>
      <c r="C67" s="27" t="s">
        <v>17</v>
      </c>
      <c r="D67" s="27" t="s">
        <v>17</v>
      </c>
      <c r="E67" s="27" t="s">
        <v>17</v>
      </c>
      <c r="F67" s="27" t="s">
        <v>17</v>
      </c>
      <c r="G67" s="27" t="s">
        <v>17</v>
      </c>
      <c r="H67" s="27" t="s">
        <v>17</v>
      </c>
      <c r="I67" s="27" t="s">
        <v>17</v>
      </c>
      <c r="J67" s="27" t="s">
        <v>17</v>
      </c>
      <c r="K67" s="27" t="s">
        <v>17</v>
      </c>
      <c r="L67" s="27" t="s">
        <v>17</v>
      </c>
      <c r="M67" s="27" t="s">
        <v>17</v>
      </c>
      <c r="N67" s="27" t="s">
        <v>17</v>
      </c>
    </row>
    <row r="68" spans="1:14" x14ac:dyDescent="0.25">
      <c r="A68" s="21" t="s">
        <v>18</v>
      </c>
      <c r="B68" s="20">
        <v>7.4941036795483284E-3</v>
      </c>
      <c r="C68" s="20">
        <v>6.5835156552188273E-2</v>
      </c>
      <c r="D68" s="20">
        <v>4.2056407106479732E-2</v>
      </c>
      <c r="E68" s="20">
        <v>8.7696315675700083E-3</v>
      </c>
      <c r="F68" s="20">
        <v>6.0080729318226347E-2</v>
      </c>
      <c r="G68" s="20">
        <v>7.2497245852902487E-2</v>
      </c>
      <c r="H68" s="20">
        <v>5.4789370567264517E-2</v>
      </c>
      <c r="I68" s="20">
        <v>0.11622333919582734</v>
      </c>
      <c r="J68" s="20">
        <v>0.52464145871725743</v>
      </c>
      <c r="K68" s="20">
        <v>4.1134923299124597E-2</v>
      </c>
      <c r="L68" s="20">
        <v>3.4552859374308905E-3</v>
      </c>
      <c r="M68" s="20">
        <v>3.0223527973578276E-3</v>
      </c>
      <c r="N68" s="20">
        <v>1</v>
      </c>
    </row>
    <row r="69" spans="1:14" x14ac:dyDescent="0.25">
      <c r="A69" s="21" t="s">
        <v>19</v>
      </c>
      <c r="B69" s="20">
        <v>1.9419090354128352E-2</v>
      </c>
      <c r="C69" s="20">
        <v>0.15172447616488993</v>
      </c>
      <c r="D69" s="20">
        <v>0.10164412812190696</v>
      </c>
      <c r="E69" s="20">
        <v>2.7249551993916883E-2</v>
      </c>
      <c r="F69" s="20">
        <v>9.8335627688720562E-2</v>
      </c>
      <c r="G69" s="20">
        <v>4.9455811041087303E-2</v>
      </c>
      <c r="H69" s="20">
        <v>9.2567307856596101E-2</v>
      </c>
      <c r="I69" s="20">
        <v>0.27400508226906861</v>
      </c>
      <c r="J69" s="20">
        <v>7.1340464863569153E-2</v>
      </c>
      <c r="K69" s="20">
        <v>0.10392095191303201</v>
      </c>
      <c r="L69" s="20">
        <v>1.3676733715761637E-3</v>
      </c>
      <c r="M69" s="20">
        <v>8.9698970240832746E-3</v>
      </c>
      <c r="N69" s="20">
        <v>1</v>
      </c>
    </row>
    <row r="70" spans="1:14" x14ac:dyDescent="0.25">
      <c r="A70" s="21" t="s">
        <v>20</v>
      </c>
      <c r="B70" s="20">
        <v>1.8021575053490566E-3</v>
      </c>
      <c r="C70" s="20">
        <v>5.584920663778796E-2</v>
      </c>
      <c r="D70" s="20">
        <v>9.4073231520511655E-3</v>
      </c>
      <c r="E70" s="20">
        <v>3.5064588115860172E-3</v>
      </c>
      <c r="F70" s="20">
        <v>2.0407183810801362E-2</v>
      </c>
      <c r="G70" s="20">
        <v>6.7905558106279684E-2</v>
      </c>
      <c r="H70" s="20">
        <v>3.7031128315066761E-2</v>
      </c>
      <c r="I70" s="20">
        <v>7.321884209792448E-2</v>
      </c>
      <c r="J70" s="20">
        <v>0.70777249709472845</v>
      </c>
      <c r="K70" s="20">
        <v>1.7889021825429115E-2</v>
      </c>
      <c r="L70" s="20">
        <v>4.0316935177484711E-3</v>
      </c>
      <c r="M70" s="20">
        <v>1.1789258905458358E-3</v>
      </c>
      <c r="N70" s="20">
        <v>1</v>
      </c>
    </row>
  </sheetData>
  <mergeCells count="4">
    <mergeCell ref="B5:N5"/>
    <mergeCell ref="B18:N18"/>
    <mergeCell ref="B31:N31"/>
    <mergeCell ref="B44:N44"/>
  </mergeCells>
  <hyperlinks>
    <hyperlink ref="A1" location="A10" display="Esportazioni per provincia, branca di attività economica e trimestre  "/>
    <hyperlink ref="A14" location="A10" display="Esportazioni per provincia, branca di attività economica e trimestre  "/>
    <hyperlink ref="A27" location="A10" display="Esportazioni per provincia, branca di attività economica e trimestre  "/>
    <hyperlink ref="A53" location="A10" display="Esportazioni per provincia, branca di attività economica e trimestre  "/>
    <hyperlink ref="A40" location="A11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43"/>
  <sheetViews>
    <sheetView topLeftCell="A10" workbookViewId="0">
      <selection activeCell="B26" sqref="B26"/>
    </sheetView>
  </sheetViews>
  <sheetFormatPr defaultRowHeight="15" x14ac:dyDescent="0.25"/>
  <cols>
    <col min="1" max="1" width="21.42578125" customWidth="1"/>
    <col min="2" max="2" width="13.28515625" bestFit="1" customWidth="1"/>
    <col min="3" max="5" width="10.7109375" bestFit="1" customWidth="1"/>
    <col min="6" max="6" width="12.140625" customWidth="1"/>
  </cols>
  <sheetData>
    <row r="5" spans="1:6" x14ac:dyDescent="0.25">
      <c r="B5" s="41" t="s">
        <v>56</v>
      </c>
      <c r="C5" s="41"/>
      <c r="D5" s="41"/>
      <c r="E5" s="41"/>
    </row>
    <row r="6" spans="1:6" x14ac:dyDescent="0.25">
      <c r="A6" s="3" t="str">
        <f>+'2022-Q1 Q2 Q3 q4'!A57</f>
        <v xml:space="preserve">Territorio di riferimento  </v>
      </c>
      <c r="B6" s="33">
        <v>2019</v>
      </c>
      <c r="C6" s="33">
        <v>2020</v>
      </c>
      <c r="D6" s="33">
        <v>2021</v>
      </c>
      <c r="E6" s="33">
        <v>2022</v>
      </c>
      <c r="F6" s="33">
        <v>2023</v>
      </c>
    </row>
    <row r="7" spans="1:6" x14ac:dyDescent="0.25">
      <c r="A7" s="21" t="str">
        <f>+'2022-Q1 Q2 Q3 q4'!A58</f>
        <v xml:space="preserve">Abruzzo  </v>
      </c>
      <c r="B7" s="5">
        <v>8712361.4499999993</v>
      </c>
      <c r="C7" s="5">
        <v>8209473.5700000003</v>
      </c>
      <c r="D7" s="5">
        <v>8677961.5899999999</v>
      </c>
      <c r="E7" s="5">
        <v>8859941.3300000001</v>
      </c>
      <c r="F7" s="5">
        <v>10071217.109999999</v>
      </c>
    </row>
    <row r="8" spans="1:6" x14ac:dyDescent="0.25">
      <c r="A8" s="21" t="str">
        <f>+'2022-Q1 Q2 Q3 q4'!A59</f>
        <v xml:space="preserve">Pescara  </v>
      </c>
      <c r="B8" s="5">
        <v>478754.66000000003</v>
      </c>
      <c r="C8" s="5">
        <v>508805.48</v>
      </c>
      <c r="D8" s="5">
        <v>540981.06999999995</v>
      </c>
      <c r="E8" s="5">
        <v>558694.78</v>
      </c>
      <c r="F8" s="5">
        <v>635172.15</v>
      </c>
    </row>
    <row r="9" spans="1:6" x14ac:dyDescent="0.25">
      <c r="A9" s="21" t="str">
        <f>+'2022-Q1 Q2 Q3 q4'!A60</f>
        <v xml:space="preserve">Chieti  </v>
      </c>
      <c r="B9" s="5">
        <v>6182950.1399999997</v>
      </c>
      <c r="C9" s="5">
        <v>5523548.2599999998</v>
      </c>
      <c r="D9" s="5">
        <v>5653497.8900000006</v>
      </c>
      <c r="E9" s="5">
        <v>5208431.3499999996</v>
      </c>
      <c r="F9" s="5">
        <v>5846018.3600000003</v>
      </c>
    </row>
    <row r="10" spans="1:6" x14ac:dyDescent="0.25">
      <c r="A10" s="21" t="str">
        <f>+'2022-Q1 Q2 Q3 q4'!A61</f>
        <v>Chieti Pescara</v>
      </c>
      <c r="B10" s="5">
        <v>6661704.7999999998</v>
      </c>
      <c r="C10" s="5">
        <v>6032353.7400000002</v>
      </c>
      <c r="D10" s="5">
        <v>6194478.9600000009</v>
      </c>
      <c r="E10" s="5">
        <v>5767126.1299999999</v>
      </c>
      <c r="F10" s="5">
        <f>+F8+F9</f>
        <v>6481190.5100000007</v>
      </c>
    </row>
    <row r="24" spans="1:6" x14ac:dyDescent="0.25">
      <c r="B24" s="31" t="s">
        <v>57</v>
      </c>
      <c r="C24" s="31"/>
      <c r="D24" s="31"/>
      <c r="E24" s="31"/>
    </row>
    <row r="25" spans="1:6" x14ac:dyDescent="0.25">
      <c r="A25" s="33" t="s">
        <v>16</v>
      </c>
      <c r="B25" s="33">
        <v>2019</v>
      </c>
      <c r="C25" s="33">
        <v>2020</v>
      </c>
      <c r="D25" s="33">
        <v>2021</v>
      </c>
      <c r="E25" s="33">
        <v>2022</v>
      </c>
      <c r="F25" s="33">
        <v>2023</v>
      </c>
    </row>
    <row r="26" spans="1:6" x14ac:dyDescent="0.25">
      <c r="A26" s="21" t="s">
        <v>18</v>
      </c>
      <c r="B26" s="5">
        <v>4173554.9200000004</v>
      </c>
      <c r="C26" s="5">
        <v>3907137.96</v>
      </c>
      <c r="D26" s="5">
        <v>4777925.55</v>
      </c>
      <c r="E26" s="5">
        <v>5549618.4800000004</v>
      </c>
      <c r="F26" s="5">
        <v>5608165.8600000003</v>
      </c>
    </row>
    <row r="27" spans="1:6" x14ac:dyDescent="0.25">
      <c r="A27" s="21" t="s">
        <v>19</v>
      </c>
      <c r="B27" s="5">
        <v>489448.88</v>
      </c>
      <c r="C27" s="5">
        <v>430576.69</v>
      </c>
      <c r="D27" s="5">
        <v>557883.64</v>
      </c>
      <c r="E27" s="5">
        <v>732368.3899999999</v>
      </c>
      <c r="F27" s="5">
        <v>1175381.9100000001</v>
      </c>
    </row>
    <row r="28" spans="1:6" x14ac:dyDescent="0.25">
      <c r="A28" s="21" t="s">
        <v>20</v>
      </c>
      <c r="B28" s="5">
        <v>2245376.3699999996</v>
      </c>
      <c r="C28" s="5">
        <v>2066249.7600000002</v>
      </c>
      <c r="D28" s="5">
        <v>2464495.41</v>
      </c>
      <c r="E28" s="5">
        <v>2620409.42</v>
      </c>
      <c r="F28" s="5">
        <v>2246363.8099999996</v>
      </c>
    </row>
    <row r="29" spans="1:6" x14ac:dyDescent="0.25">
      <c r="A29" s="21" t="s">
        <v>55</v>
      </c>
      <c r="B29" s="5">
        <v>2734825.2499999995</v>
      </c>
      <c r="C29" s="5">
        <v>2496826.4500000002</v>
      </c>
      <c r="D29" s="5">
        <v>3022379.0500000003</v>
      </c>
      <c r="E29" s="5">
        <v>3352777.8099999996</v>
      </c>
      <c r="F29" s="5">
        <f>+F27+F28</f>
        <v>3421745.7199999997</v>
      </c>
    </row>
    <row r="38" spans="1:6" x14ac:dyDescent="0.25">
      <c r="B38" s="31" t="s">
        <v>31</v>
      </c>
      <c r="C38" s="31"/>
      <c r="D38" s="31"/>
      <c r="E38" s="31"/>
    </row>
    <row r="39" spans="1:6" x14ac:dyDescent="0.25">
      <c r="A39" s="3" t="str">
        <f>+'2022-Q1 Q2 Q3 q4'!A57</f>
        <v xml:space="preserve">Territorio di riferimento  </v>
      </c>
      <c r="B39" s="33">
        <v>2019</v>
      </c>
      <c r="C39" s="33">
        <v>2020</v>
      </c>
      <c r="D39" s="33">
        <v>2021</v>
      </c>
      <c r="E39" s="33">
        <v>2022</v>
      </c>
      <c r="F39" s="33">
        <v>2023</v>
      </c>
    </row>
    <row r="40" spans="1:6" x14ac:dyDescent="0.25">
      <c r="A40" s="3" t="str">
        <f>+'2022-Q1 Q2 Q3 q4'!A58</f>
        <v xml:space="preserve">Abruzzo  </v>
      </c>
      <c r="B40" s="5">
        <v>4538806.5299999993</v>
      </c>
      <c r="C40" s="5">
        <v>4302335.6100000003</v>
      </c>
      <c r="D40" s="5">
        <v>3900036.04</v>
      </c>
      <c r="E40" s="5">
        <v>3310322.8499999996</v>
      </c>
      <c r="F40" s="5">
        <v>4463051.2499999991</v>
      </c>
    </row>
    <row r="41" spans="1:6" x14ac:dyDescent="0.25">
      <c r="A41" s="3" t="str">
        <f>+'2022-Q1 Q2 Q3 q4'!A59</f>
        <v xml:space="preserve">Pescara  </v>
      </c>
      <c r="B41" s="5">
        <v>-10694.219999999972</v>
      </c>
      <c r="C41" s="5">
        <v>78228.789999999979</v>
      </c>
      <c r="D41" s="5">
        <v>-16902.570000000065</v>
      </c>
      <c r="E41" s="5">
        <v>-173673.60999999987</v>
      </c>
      <c r="F41" s="5">
        <v>-540209.76000000013</v>
      </c>
    </row>
    <row r="42" spans="1:6" x14ac:dyDescent="0.25">
      <c r="A42" s="3" t="str">
        <f>+'2022-Q1 Q2 Q3 q4'!A60</f>
        <v xml:space="preserve">Chieti  </v>
      </c>
      <c r="B42" s="5">
        <v>3937573.77</v>
      </c>
      <c r="C42" s="5">
        <v>3457298.4999999995</v>
      </c>
      <c r="D42" s="5">
        <v>3189002.4800000004</v>
      </c>
      <c r="E42" s="5">
        <v>2588021.9299999997</v>
      </c>
      <c r="F42" s="5">
        <v>3599654.5500000007</v>
      </c>
    </row>
    <row r="43" spans="1:6" x14ac:dyDescent="0.25">
      <c r="A43" s="3" t="str">
        <f>+'2022-Q1 Q2 Q3 q4'!A61</f>
        <v>Chieti Pescara</v>
      </c>
      <c r="B43" s="5">
        <v>3926879.5500000003</v>
      </c>
      <c r="C43" s="5">
        <v>3535527.29</v>
      </c>
      <c r="D43" s="5">
        <v>3172099.9100000006</v>
      </c>
      <c r="E43" s="5">
        <v>2414348.3200000003</v>
      </c>
      <c r="F43" s="5">
        <f>+F41+F42</f>
        <v>3059444.7900000005</v>
      </c>
    </row>
  </sheetData>
  <mergeCells count="1">
    <mergeCell ref="B5:E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8"/>
  <sheetViews>
    <sheetView zoomScale="80" zoomScaleNormal="80" workbookViewId="0">
      <selection activeCell="G13" sqref="G13"/>
    </sheetView>
  </sheetViews>
  <sheetFormatPr defaultColWidth="8.7109375" defaultRowHeight="15" x14ac:dyDescent="0.25"/>
  <cols>
    <col min="1" max="1" width="10.85546875" customWidth="1"/>
    <col min="2" max="14" width="12.7109375" customWidth="1"/>
    <col min="15" max="16" width="11.42578125" customWidth="1"/>
    <col min="17" max="30" width="12.7109375" customWidth="1"/>
  </cols>
  <sheetData>
    <row r="1" spans="1:30" x14ac:dyDescent="0.25">
      <c r="A1" s="2" t="str">
        <f>'2022-Q1 Q2 Q3 q4'!A53</f>
        <v xml:space="preserve">Esportazioni per provincia, branca di attività economica e trimestre  </v>
      </c>
      <c r="Q1" t="str">
        <f>'2021 q1q2q3q4'!A53</f>
        <v xml:space="preserve">Esportazioni per provincia, branca di attività economica e trimestre  </v>
      </c>
    </row>
    <row r="2" spans="1:30" x14ac:dyDescent="0.25">
      <c r="A2" s="2" t="s">
        <v>81</v>
      </c>
      <c r="Q2" t="s">
        <v>82</v>
      </c>
    </row>
    <row r="3" spans="1:30" x14ac:dyDescent="0.25">
      <c r="A3" s="2"/>
    </row>
    <row r="4" spans="1:30" ht="260.25" customHeight="1" x14ac:dyDescent="0.25">
      <c r="A4" s="16" t="s">
        <v>2</v>
      </c>
      <c r="B4" s="34" t="s">
        <v>3</v>
      </c>
      <c r="C4" s="34" t="s">
        <v>4</v>
      </c>
      <c r="D4" s="34" t="s">
        <v>5</v>
      </c>
      <c r="E4" s="34" t="s">
        <v>6</v>
      </c>
      <c r="F4" s="34" t="s">
        <v>7</v>
      </c>
      <c r="G4" s="34" t="s">
        <v>8</v>
      </c>
      <c r="H4" s="34" t="s">
        <v>9</v>
      </c>
      <c r="I4" s="34" t="s">
        <v>10</v>
      </c>
      <c r="J4" s="34" t="s">
        <v>11</v>
      </c>
      <c r="K4" s="34" t="s">
        <v>12</v>
      </c>
      <c r="L4" s="34" t="s">
        <v>13</v>
      </c>
      <c r="M4" s="34" t="s">
        <v>14</v>
      </c>
      <c r="N4" s="34" t="s">
        <v>15</v>
      </c>
      <c r="Q4" s="16" t="s">
        <v>2</v>
      </c>
      <c r="R4" s="34" t="s">
        <v>3</v>
      </c>
      <c r="S4" s="34" t="s">
        <v>4</v>
      </c>
      <c r="T4" s="34" t="s">
        <v>5</v>
      </c>
      <c r="U4" s="34" t="s">
        <v>6</v>
      </c>
      <c r="V4" s="34" t="s">
        <v>7</v>
      </c>
      <c r="W4" s="34" t="s">
        <v>8</v>
      </c>
      <c r="X4" s="34" t="s">
        <v>9</v>
      </c>
      <c r="Y4" s="34" t="s">
        <v>10</v>
      </c>
      <c r="Z4" s="34" t="s">
        <v>11</v>
      </c>
      <c r="AA4" s="34" t="s">
        <v>12</v>
      </c>
      <c r="AB4" s="34" t="s">
        <v>13</v>
      </c>
      <c r="AC4" s="34" t="s">
        <v>14</v>
      </c>
      <c r="AD4" s="34" t="s">
        <v>15</v>
      </c>
    </row>
    <row r="5" spans="1:30" x14ac:dyDescent="0.25">
      <c r="A5" s="16" t="s">
        <v>16</v>
      </c>
      <c r="B5" s="37" t="s">
        <v>17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Q5" s="3" t="s">
        <v>16</v>
      </c>
      <c r="R5" s="37" t="s">
        <v>17</v>
      </c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</row>
    <row r="6" spans="1:30" x14ac:dyDescent="0.25">
      <c r="A6" s="34" t="s">
        <v>18</v>
      </c>
      <c r="B6" s="5">
        <v>30146.048999999999</v>
      </c>
      <c r="C6" s="5">
        <v>226692.57</v>
      </c>
      <c r="D6" s="5">
        <v>144002.264</v>
      </c>
      <c r="E6" s="5">
        <v>22886.487000000001</v>
      </c>
      <c r="F6" s="5">
        <v>599552.93000000005</v>
      </c>
      <c r="G6" s="5">
        <v>177934.356</v>
      </c>
      <c r="H6" s="5">
        <v>128792.406</v>
      </c>
      <c r="I6" s="5">
        <v>288085.09000000003</v>
      </c>
      <c r="J6" s="5">
        <v>1008674.248</v>
      </c>
      <c r="K6" s="5">
        <v>96833.005000000005</v>
      </c>
      <c r="L6" s="5">
        <v>1602.904</v>
      </c>
      <c r="M6" s="5">
        <v>16180.968000000001</v>
      </c>
      <c r="N6" s="5">
        <v>2741383.2769999998</v>
      </c>
      <c r="O6" s="18">
        <v>0.12371239201505438</v>
      </c>
      <c r="Q6" s="34" t="s">
        <v>18</v>
      </c>
      <c r="R6" s="5">
        <v>25439.69</v>
      </c>
      <c r="S6" s="5">
        <v>214446.37</v>
      </c>
      <c r="T6" s="5">
        <v>115179.24</v>
      </c>
      <c r="U6" s="5">
        <v>32580.19</v>
      </c>
      <c r="V6" s="5">
        <v>454306.26</v>
      </c>
      <c r="W6" s="5">
        <v>218404.6</v>
      </c>
      <c r="X6" s="5">
        <v>146612.54</v>
      </c>
      <c r="Y6" s="5">
        <v>326817.48</v>
      </c>
      <c r="Z6" s="5">
        <v>797391.93</v>
      </c>
      <c r="AA6" s="5">
        <v>89540.94</v>
      </c>
      <c r="AB6" s="5">
        <v>2201.81</v>
      </c>
      <c r="AC6" s="5">
        <v>16656.27</v>
      </c>
      <c r="AD6" s="5">
        <v>2439577.33</v>
      </c>
    </row>
    <row r="7" spans="1:30" x14ac:dyDescent="0.25">
      <c r="A7" s="34" t="s">
        <v>19</v>
      </c>
      <c r="B7" s="5">
        <v>7593.0510000000004</v>
      </c>
      <c r="C7" s="5">
        <v>23371.309000000001</v>
      </c>
      <c r="D7" s="5">
        <v>30203.463</v>
      </c>
      <c r="E7" s="5">
        <v>482.17899999999997</v>
      </c>
      <c r="F7" s="5">
        <v>41055.748</v>
      </c>
      <c r="G7" s="5">
        <v>4849.5339999999997</v>
      </c>
      <c r="H7" s="5">
        <v>11260.762000000001</v>
      </c>
      <c r="I7" s="5">
        <v>30431.9</v>
      </c>
      <c r="J7" s="5">
        <v>5288.3980000000001</v>
      </c>
      <c r="K7" s="5">
        <v>9328.3729999999996</v>
      </c>
      <c r="L7" s="5">
        <v>0</v>
      </c>
      <c r="M7" s="5">
        <v>5432.6289999999999</v>
      </c>
      <c r="N7" s="5">
        <v>169297.34599999999</v>
      </c>
      <c r="O7" s="18">
        <v>8.1607000592241796E-2</v>
      </c>
      <c r="Q7" s="34" t="s">
        <v>19</v>
      </c>
      <c r="R7" s="5">
        <v>6467.1</v>
      </c>
      <c r="S7" s="5">
        <v>22296.82</v>
      </c>
      <c r="T7" s="5">
        <v>12377.6</v>
      </c>
      <c r="U7" s="5">
        <v>6512.73</v>
      </c>
      <c r="V7" s="5">
        <v>38796.78</v>
      </c>
      <c r="W7" s="5">
        <v>6041.36</v>
      </c>
      <c r="X7" s="5">
        <v>12009</v>
      </c>
      <c r="Y7" s="5">
        <v>31404.51</v>
      </c>
      <c r="Z7" s="5">
        <v>5205.6400000000003</v>
      </c>
      <c r="AA7" s="5">
        <v>11878.75</v>
      </c>
      <c r="AB7" s="5">
        <v>144.68</v>
      </c>
      <c r="AC7" s="5">
        <v>3388.94</v>
      </c>
      <c r="AD7" s="5">
        <v>156523.9</v>
      </c>
    </row>
    <row r="8" spans="1:30" x14ac:dyDescent="0.25">
      <c r="A8" s="34" t="s">
        <v>20</v>
      </c>
      <c r="B8" s="5">
        <v>3011.38</v>
      </c>
      <c r="C8" s="5">
        <v>143604.571</v>
      </c>
      <c r="D8" s="5">
        <v>10835.674999999999</v>
      </c>
      <c r="E8" s="5">
        <v>7969.1189999999997</v>
      </c>
      <c r="F8" s="5">
        <v>56800.902000000002</v>
      </c>
      <c r="G8" s="5">
        <v>134101.62599999999</v>
      </c>
      <c r="H8" s="5">
        <v>57089.521999999997</v>
      </c>
      <c r="I8" s="5">
        <v>117127.77800000001</v>
      </c>
      <c r="J8" s="5">
        <v>921903.59</v>
      </c>
      <c r="K8" s="5">
        <v>26497.57</v>
      </c>
      <c r="L8" s="5">
        <v>636.274</v>
      </c>
      <c r="M8" s="5">
        <v>4365.5429999999997</v>
      </c>
      <c r="N8" s="5">
        <v>1483943.55</v>
      </c>
      <c r="O8" s="18">
        <v>0.1126337303157559</v>
      </c>
      <c r="Q8" s="34" t="s">
        <v>20</v>
      </c>
      <c r="R8" s="5">
        <v>2835.03</v>
      </c>
      <c r="S8" s="5">
        <v>128968.73</v>
      </c>
      <c r="T8" s="5">
        <v>14676.93</v>
      </c>
      <c r="U8" s="5">
        <v>8876.65</v>
      </c>
      <c r="V8" s="5">
        <v>78017.600000000006</v>
      </c>
      <c r="W8" s="5">
        <v>146892.57</v>
      </c>
      <c r="X8" s="5">
        <v>58774.080000000002</v>
      </c>
      <c r="Y8" s="5">
        <v>147176.95000000001</v>
      </c>
      <c r="Z8" s="5">
        <v>717888.87</v>
      </c>
      <c r="AA8" s="5">
        <v>23518.5</v>
      </c>
      <c r="AB8" s="5">
        <v>1025.46</v>
      </c>
      <c r="AC8" s="5">
        <v>5070.17</v>
      </c>
      <c r="AD8" s="5">
        <v>1333721.52</v>
      </c>
    </row>
    <row r="12" spans="1:30" x14ac:dyDescent="0.25">
      <c r="A12" t="s">
        <v>60</v>
      </c>
      <c r="Q12" t="s">
        <v>60</v>
      </c>
    </row>
    <row r="13" spans="1:30" x14ac:dyDescent="0.25">
      <c r="A13" t="s">
        <v>81</v>
      </c>
      <c r="Q13" t="s">
        <v>82</v>
      </c>
    </row>
    <row r="15" spans="1:30" ht="240" x14ac:dyDescent="0.25">
      <c r="A15" s="16" t="s">
        <v>2</v>
      </c>
      <c r="B15" s="34" t="s">
        <v>3</v>
      </c>
      <c r="C15" s="34" t="s">
        <v>4</v>
      </c>
      <c r="D15" s="34" t="s">
        <v>5</v>
      </c>
      <c r="E15" s="34" t="s">
        <v>6</v>
      </c>
      <c r="F15" s="34" t="s">
        <v>7</v>
      </c>
      <c r="G15" s="34" t="s">
        <v>8</v>
      </c>
      <c r="H15" s="34" t="s">
        <v>9</v>
      </c>
      <c r="I15" s="34" t="s">
        <v>10</v>
      </c>
      <c r="J15" s="34" t="s">
        <v>11</v>
      </c>
      <c r="K15" s="34" t="s">
        <v>12</v>
      </c>
      <c r="L15" s="34" t="s">
        <v>13</v>
      </c>
      <c r="M15" s="34" t="s">
        <v>14</v>
      </c>
      <c r="N15" s="34" t="s">
        <v>15</v>
      </c>
      <c r="Q15" s="16" t="s">
        <v>2</v>
      </c>
      <c r="R15" s="34" t="s">
        <v>3</v>
      </c>
      <c r="S15" s="34" t="s">
        <v>4</v>
      </c>
      <c r="T15" s="34" t="s">
        <v>5</v>
      </c>
      <c r="U15" s="34" t="s">
        <v>6</v>
      </c>
      <c r="V15" s="34" t="s">
        <v>7</v>
      </c>
      <c r="W15" s="34" t="s">
        <v>8</v>
      </c>
      <c r="X15" s="34" t="s">
        <v>9</v>
      </c>
      <c r="Y15" s="34" t="s">
        <v>10</v>
      </c>
      <c r="Z15" s="34" t="s">
        <v>11</v>
      </c>
      <c r="AA15" s="34" t="s">
        <v>12</v>
      </c>
      <c r="AB15" s="34" t="s">
        <v>13</v>
      </c>
      <c r="AC15" s="34" t="s">
        <v>14</v>
      </c>
      <c r="AD15" s="34" t="s">
        <v>15</v>
      </c>
    </row>
    <row r="16" spans="1:30" x14ac:dyDescent="0.25">
      <c r="A16" s="16" t="s">
        <v>16</v>
      </c>
      <c r="B16" s="34" t="s">
        <v>17</v>
      </c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Q16" s="3" t="s">
        <v>16</v>
      </c>
      <c r="R16" s="34" t="s">
        <v>17</v>
      </c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</row>
    <row r="17" spans="1:30" x14ac:dyDescent="0.25">
      <c r="A17" s="16" t="s">
        <v>18</v>
      </c>
      <c r="B17" s="5">
        <v>62456.773999999998</v>
      </c>
      <c r="C17" s="5">
        <v>107345.90300000001</v>
      </c>
      <c r="D17" s="5">
        <v>128648.864</v>
      </c>
      <c r="E17" s="5">
        <v>74645.392999999996</v>
      </c>
      <c r="F17" s="5">
        <v>207822.44699999999</v>
      </c>
      <c r="G17" s="5">
        <v>106903.06299999999</v>
      </c>
      <c r="H17" s="5">
        <v>108681.675</v>
      </c>
      <c r="I17" s="5">
        <v>195708.014</v>
      </c>
      <c r="J17" s="5">
        <v>414725.99900000001</v>
      </c>
      <c r="K17" s="5">
        <v>35605.012999999999</v>
      </c>
      <c r="L17" s="5">
        <v>5553.9170000000004</v>
      </c>
      <c r="M17" s="5">
        <v>28734.901000000002</v>
      </c>
      <c r="N17" s="5">
        <v>1476831.963</v>
      </c>
      <c r="O17" s="18">
        <v>0.13416308505158181</v>
      </c>
      <c r="Q17" s="34" t="s">
        <v>18</v>
      </c>
      <c r="R17" s="5">
        <v>59251.93</v>
      </c>
      <c r="S17" s="5">
        <v>106427.76</v>
      </c>
      <c r="T17" s="5">
        <v>122191.95</v>
      </c>
      <c r="U17" s="5">
        <v>79440.710000000006</v>
      </c>
      <c r="V17" s="5">
        <v>241865.58</v>
      </c>
      <c r="W17" s="5">
        <v>102276.27</v>
      </c>
      <c r="X17" s="5">
        <v>134361.69</v>
      </c>
      <c r="Y17" s="5">
        <v>209493.22</v>
      </c>
      <c r="Z17" s="5">
        <v>165816.17000000001</v>
      </c>
      <c r="AA17" s="5">
        <v>37009.730000000003</v>
      </c>
      <c r="AB17" s="5">
        <v>10087.799999999999</v>
      </c>
      <c r="AC17" s="5">
        <v>33910.89</v>
      </c>
      <c r="AD17" s="5">
        <v>1302133.69</v>
      </c>
    </row>
    <row r="18" spans="1:30" x14ac:dyDescent="0.25">
      <c r="A18" s="16" t="s">
        <v>19</v>
      </c>
      <c r="B18" s="5">
        <v>13816.856</v>
      </c>
      <c r="C18" s="5">
        <v>12269.975</v>
      </c>
      <c r="D18" s="5">
        <v>18796.701000000001</v>
      </c>
      <c r="E18" s="5">
        <v>18488.813999999998</v>
      </c>
      <c r="F18" s="5">
        <v>30433.919999999998</v>
      </c>
      <c r="G18" s="5">
        <v>17465.638999999999</v>
      </c>
      <c r="H18" s="5">
        <v>9179.2880000000005</v>
      </c>
      <c r="I18" s="5">
        <v>27543.544000000002</v>
      </c>
      <c r="J18" s="5">
        <v>208720.057</v>
      </c>
      <c r="K18" s="5">
        <v>13201.231</v>
      </c>
      <c r="L18" s="5">
        <v>544.28700000000003</v>
      </c>
      <c r="M18" s="5">
        <v>7250.442</v>
      </c>
      <c r="N18" s="5">
        <v>377710.75400000002</v>
      </c>
      <c r="O18" s="18">
        <v>0.6784644083245911</v>
      </c>
      <c r="Q18" s="34" t="s">
        <v>19</v>
      </c>
      <c r="R18" s="5">
        <v>11485.09</v>
      </c>
      <c r="S18" s="5">
        <v>13210.31</v>
      </c>
      <c r="T18" s="5">
        <v>15127.62</v>
      </c>
      <c r="U18" s="5">
        <v>20108.689999999999</v>
      </c>
      <c r="V18" s="5">
        <v>24461.200000000001</v>
      </c>
      <c r="W18" s="5">
        <v>19072.560000000001</v>
      </c>
      <c r="X18" s="5">
        <v>17089.75</v>
      </c>
      <c r="Y18" s="5">
        <v>22948.81</v>
      </c>
      <c r="Z18" s="5">
        <v>55160.73</v>
      </c>
      <c r="AA18" s="5">
        <v>13686.7</v>
      </c>
      <c r="AB18" s="5">
        <v>763.62</v>
      </c>
      <c r="AC18" s="5">
        <v>11918.43</v>
      </c>
      <c r="AD18" s="5">
        <v>225033.52</v>
      </c>
    </row>
    <row r="19" spans="1:30" x14ac:dyDescent="0.25">
      <c r="A19" s="16" t="s">
        <v>20</v>
      </c>
      <c r="B19" s="5">
        <v>25587.143</v>
      </c>
      <c r="C19" s="5">
        <v>43602.881999999998</v>
      </c>
      <c r="D19" s="5">
        <v>40555.832999999999</v>
      </c>
      <c r="E19" s="5">
        <v>30633.53</v>
      </c>
      <c r="F19" s="5">
        <v>46504.864000000001</v>
      </c>
      <c r="G19" s="5">
        <v>60031.425999999999</v>
      </c>
      <c r="H19" s="5">
        <v>50787.26</v>
      </c>
      <c r="I19" s="5">
        <v>106367.447</v>
      </c>
      <c r="J19" s="5">
        <v>171511.48300000001</v>
      </c>
      <c r="K19" s="5">
        <v>7132.7039999999997</v>
      </c>
      <c r="L19" s="5">
        <v>2416.6970000000001</v>
      </c>
      <c r="M19" s="5">
        <v>9171.7330000000002</v>
      </c>
      <c r="N19" s="5">
        <v>594303.00199999998</v>
      </c>
      <c r="O19" s="18">
        <v>0.1344049738109914</v>
      </c>
      <c r="Q19" s="34" t="s">
        <v>20</v>
      </c>
      <c r="R19" s="5">
        <v>34412.199999999997</v>
      </c>
      <c r="S19" s="5">
        <v>39090.54</v>
      </c>
      <c r="T19" s="5">
        <v>34488.18</v>
      </c>
      <c r="U19" s="5">
        <v>29299.88</v>
      </c>
      <c r="V19" s="5">
        <v>76722.39</v>
      </c>
      <c r="W19" s="5">
        <v>53578.38</v>
      </c>
      <c r="X19" s="5">
        <v>51414.59</v>
      </c>
      <c r="Y19" s="5">
        <v>99193.21</v>
      </c>
      <c r="Z19" s="5">
        <v>80606.67</v>
      </c>
      <c r="AA19" s="5">
        <v>8666.48</v>
      </c>
      <c r="AB19" s="5">
        <v>6934.75</v>
      </c>
      <c r="AC19" s="5">
        <v>9482.35</v>
      </c>
      <c r="AD19" s="5">
        <v>523889.63</v>
      </c>
    </row>
    <row r="20" spans="1:30" x14ac:dyDescent="0.25">
      <c r="A20" s="9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</row>
    <row r="21" spans="1:30" x14ac:dyDescent="0.25">
      <c r="A21" s="9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30" x14ac:dyDescent="0.25">
      <c r="A22" t="s">
        <v>70</v>
      </c>
      <c r="Q22" t="s">
        <v>73</v>
      </c>
    </row>
    <row r="24" spans="1:30" x14ac:dyDescent="0.25">
      <c r="A24" s="3" t="s">
        <v>16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Q24" s="3" t="s">
        <v>16</v>
      </c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</row>
    <row r="25" spans="1:30" x14ac:dyDescent="0.25">
      <c r="A25" s="3" t="s">
        <v>18</v>
      </c>
      <c r="B25" s="5">
        <v>-32310.724999999999</v>
      </c>
      <c r="C25" s="5">
        <v>119346.667</v>
      </c>
      <c r="D25" s="5">
        <v>15353.399999999994</v>
      </c>
      <c r="E25" s="5">
        <v>-51758.905999999995</v>
      </c>
      <c r="F25" s="5">
        <v>391730.48300000007</v>
      </c>
      <c r="G25" s="5">
        <v>71031.293000000005</v>
      </c>
      <c r="H25" s="5">
        <v>20110.731</v>
      </c>
      <c r="I25" s="5">
        <v>92377.07600000003</v>
      </c>
      <c r="J25" s="5">
        <v>593948.24900000007</v>
      </c>
      <c r="K25" s="5">
        <v>61227.992000000006</v>
      </c>
      <c r="L25" s="5">
        <v>-3951.0130000000004</v>
      </c>
      <c r="M25" s="5">
        <v>-12553.933000000001</v>
      </c>
      <c r="N25" s="5">
        <v>1264551.3139999998</v>
      </c>
      <c r="Q25" s="3" t="s">
        <v>18</v>
      </c>
      <c r="R25" s="5">
        <v>-33812.240000000005</v>
      </c>
      <c r="S25" s="5">
        <v>108018.61</v>
      </c>
      <c r="T25" s="5">
        <v>-7012.7099999999919</v>
      </c>
      <c r="U25" s="5">
        <v>-46860.520000000004</v>
      </c>
      <c r="V25" s="5">
        <v>212440.68000000002</v>
      </c>
      <c r="W25" s="5">
        <v>116128.33</v>
      </c>
      <c r="X25" s="5">
        <v>12250.850000000006</v>
      </c>
      <c r="Y25" s="5">
        <v>117324.25999999998</v>
      </c>
      <c r="Z25" s="5">
        <v>631575.76</v>
      </c>
      <c r="AA25" s="5">
        <v>52531.21</v>
      </c>
      <c r="AB25" s="5">
        <v>-7885.99</v>
      </c>
      <c r="AC25" s="5">
        <v>-17254.62</v>
      </c>
      <c r="AD25" s="5">
        <v>1137443.6400000001</v>
      </c>
    </row>
    <row r="26" spans="1:30" x14ac:dyDescent="0.25">
      <c r="A26" s="3" t="s">
        <v>19</v>
      </c>
      <c r="B26" s="5">
        <v>-6223.8049999999994</v>
      </c>
      <c r="C26" s="5">
        <v>11101.334000000001</v>
      </c>
      <c r="D26" s="5">
        <v>11406.761999999999</v>
      </c>
      <c r="E26" s="5">
        <v>-18006.634999999998</v>
      </c>
      <c r="F26" s="5">
        <v>10621.828000000001</v>
      </c>
      <c r="G26" s="5">
        <v>-12616.105</v>
      </c>
      <c r="H26" s="5">
        <v>2081.4740000000002</v>
      </c>
      <c r="I26" s="5">
        <v>2888.3559999999998</v>
      </c>
      <c r="J26" s="5">
        <v>-203431.65900000001</v>
      </c>
      <c r="K26" s="5">
        <v>-3872.8580000000002</v>
      </c>
      <c r="L26" s="5">
        <v>-544.28700000000003</v>
      </c>
      <c r="M26" s="5">
        <v>-1817.8130000000001</v>
      </c>
      <c r="N26" s="5">
        <v>-208413.40800000002</v>
      </c>
      <c r="O26" t="s">
        <v>83</v>
      </c>
      <c r="P26" t="s">
        <v>84</v>
      </c>
      <c r="Q26" s="3" t="s">
        <v>19</v>
      </c>
      <c r="R26" s="5">
        <v>-5017.99</v>
      </c>
      <c r="S26" s="5">
        <v>9086.51</v>
      </c>
      <c r="T26" s="5">
        <v>-2750.0200000000004</v>
      </c>
      <c r="U26" s="5">
        <v>-13595.96</v>
      </c>
      <c r="V26" s="5">
        <v>14335.579999999998</v>
      </c>
      <c r="W26" s="5">
        <v>-13031.2</v>
      </c>
      <c r="X26" s="5">
        <v>-5080.75</v>
      </c>
      <c r="Y26" s="5">
        <v>8455.6999999999971</v>
      </c>
      <c r="Z26" s="5">
        <v>-49955.090000000004</v>
      </c>
      <c r="AA26" s="5">
        <v>-1807.9500000000007</v>
      </c>
      <c r="AB26" s="5">
        <v>-618.94000000000005</v>
      </c>
      <c r="AC26" s="5">
        <v>-8529.49</v>
      </c>
      <c r="AD26" s="5">
        <v>-68509.62</v>
      </c>
    </row>
    <row r="27" spans="1:30" x14ac:dyDescent="0.25">
      <c r="A27" s="3" t="s">
        <v>20</v>
      </c>
      <c r="B27" s="5">
        <v>-22575.762999999999</v>
      </c>
      <c r="C27" s="5">
        <v>100001.689</v>
      </c>
      <c r="D27" s="5">
        <v>-29720.157999999999</v>
      </c>
      <c r="E27" s="5">
        <v>-22664.411</v>
      </c>
      <c r="F27" s="5">
        <v>10296.038</v>
      </c>
      <c r="G27" s="5">
        <v>74070.199999999983</v>
      </c>
      <c r="H27" s="5">
        <v>6302.2619999999952</v>
      </c>
      <c r="I27" s="5">
        <v>10760.331000000006</v>
      </c>
      <c r="J27" s="5">
        <v>750392.10699999996</v>
      </c>
      <c r="K27" s="5">
        <v>19364.866000000002</v>
      </c>
      <c r="L27" s="5">
        <v>-1780.4230000000002</v>
      </c>
      <c r="M27" s="5">
        <v>-4806.1900000000005</v>
      </c>
      <c r="N27" s="5">
        <v>889640.54800000007</v>
      </c>
      <c r="O27" t="s">
        <v>83</v>
      </c>
      <c r="P27" t="s">
        <v>84</v>
      </c>
      <c r="Q27" s="3" t="s">
        <v>20</v>
      </c>
      <c r="R27" s="5">
        <v>-31577.17</v>
      </c>
      <c r="S27" s="5">
        <v>89878.19</v>
      </c>
      <c r="T27" s="5">
        <v>-19811.25</v>
      </c>
      <c r="U27" s="5">
        <v>-20423.230000000003</v>
      </c>
      <c r="V27" s="5">
        <v>1295.2100000000064</v>
      </c>
      <c r="W27" s="5">
        <v>93314.19</v>
      </c>
      <c r="X27" s="5">
        <v>7359.4900000000052</v>
      </c>
      <c r="Y27" s="5">
        <v>47983.740000000005</v>
      </c>
      <c r="Z27" s="5">
        <v>637282.19999999995</v>
      </c>
      <c r="AA27" s="5">
        <v>14852.02</v>
      </c>
      <c r="AB27" s="5">
        <v>-5909.29</v>
      </c>
      <c r="AC27" s="5">
        <v>-4412.18</v>
      </c>
      <c r="AD27" s="5">
        <v>809831.89</v>
      </c>
    </row>
    <row r="30" spans="1:30" x14ac:dyDescent="0.25">
      <c r="A30" s="2" t="s">
        <v>22</v>
      </c>
    </row>
    <row r="39" spans="1:30" x14ac:dyDescent="0.25">
      <c r="B39" t="s">
        <v>3</v>
      </c>
      <c r="C39" t="s">
        <v>4</v>
      </c>
      <c r="D39" t="s">
        <v>5</v>
      </c>
      <c r="E39" t="s">
        <v>6</v>
      </c>
      <c r="F39" t="s">
        <v>7</v>
      </c>
      <c r="G39" t="s">
        <v>8</v>
      </c>
      <c r="H39" t="s">
        <v>9</v>
      </c>
      <c r="I39" t="s">
        <v>10</v>
      </c>
      <c r="J39" t="s">
        <v>11</v>
      </c>
      <c r="K39" t="s">
        <v>12</v>
      </c>
      <c r="L39" t="s">
        <v>13</v>
      </c>
      <c r="M39" t="s">
        <v>14</v>
      </c>
      <c r="N39" t="s">
        <v>15</v>
      </c>
      <c r="R39" t="s">
        <v>3</v>
      </c>
      <c r="S39" t="s">
        <v>4</v>
      </c>
      <c r="T39" t="s">
        <v>5</v>
      </c>
      <c r="U39" t="s">
        <v>6</v>
      </c>
      <c r="V39" t="s">
        <v>7</v>
      </c>
      <c r="W39" t="s">
        <v>8</v>
      </c>
      <c r="X39" t="s">
        <v>9</v>
      </c>
      <c r="Y39" t="s">
        <v>10</v>
      </c>
      <c r="Z39" t="s">
        <v>11</v>
      </c>
      <c r="AA39" t="s">
        <v>12</v>
      </c>
      <c r="AB39" t="s">
        <v>13</v>
      </c>
      <c r="AC39" t="s">
        <v>14</v>
      </c>
      <c r="AD39" t="s">
        <v>15</v>
      </c>
    </row>
    <row r="41" spans="1:30" x14ac:dyDescent="0.25">
      <c r="A41" t="s">
        <v>19</v>
      </c>
      <c r="B41" s="10">
        <v>-5017.99</v>
      </c>
      <c r="C41" s="10">
        <v>9086.51</v>
      </c>
      <c r="D41" s="10">
        <v>-2750.0200000000004</v>
      </c>
      <c r="E41" s="10">
        <v>-13595.96</v>
      </c>
      <c r="F41" s="10">
        <v>14335.579999999998</v>
      </c>
      <c r="G41" s="10">
        <v>-13031.2</v>
      </c>
      <c r="H41" s="10">
        <v>-5080.75</v>
      </c>
      <c r="I41" s="10">
        <v>8455.6999999999971</v>
      </c>
      <c r="J41" s="10">
        <v>-49955.090000000004</v>
      </c>
      <c r="K41" s="10">
        <v>-1807.9500000000007</v>
      </c>
      <c r="L41" s="10">
        <v>-618.94000000000005</v>
      </c>
      <c r="M41" s="10">
        <v>-8529.49</v>
      </c>
      <c r="N41" s="10">
        <v>-68509.62</v>
      </c>
      <c r="O41" t="s">
        <v>84</v>
      </c>
      <c r="Q41" t="s">
        <v>20</v>
      </c>
      <c r="R41" s="10">
        <v>-31577.17</v>
      </c>
      <c r="S41" s="10">
        <v>89878.19</v>
      </c>
      <c r="T41" s="10">
        <v>-19811.25</v>
      </c>
      <c r="U41" s="10">
        <v>-20423.230000000003</v>
      </c>
      <c r="V41" s="10">
        <v>1295.2100000000064</v>
      </c>
      <c r="W41" s="10">
        <v>93314.19</v>
      </c>
      <c r="X41" s="10">
        <v>7359.4900000000052</v>
      </c>
      <c r="Y41" s="10">
        <v>47983.740000000005</v>
      </c>
      <c r="Z41" s="10">
        <v>637282.19999999995</v>
      </c>
      <c r="AA41" s="10">
        <v>14852.02</v>
      </c>
      <c r="AB41" s="10">
        <v>-5909.29</v>
      </c>
      <c r="AC41" s="10">
        <v>-4412.18</v>
      </c>
      <c r="AD41" s="10">
        <v>809831.89</v>
      </c>
    </row>
    <row r="42" spans="1:30" x14ac:dyDescent="0.25">
      <c r="A42" t="s">
        <v>19</v>
      </c>
      <c r="B42" s="10">
        <v>-6223.8049999999994</v>
      </c>
      <c r="C42" s="10">
        <v>11101.334000000001</v>
      </c>
      <c r="D42" s="10">
        <v>11406.761999999999</v>
      </c>
      <c r="E42" s="10">
        <v>-18006.634999999998</v>
      </c>
      <c r="F42" s="10">
        <v>10621.828000000001</v>
      </c>
      <c r="G42" s="10">
        <v>-12616.105</v>
      </c>
      <c r="H42" s="10">
        <v>2081.4740000000002</v>
      </c>
      <c r="I42" s="10">
        <v>2888.3559999999998</v>
      </c>
      <c r="J42" s="10">
        <v>-203431.65900000001</v>
      </c>
      <c r="K42" s="10">
        <v>-3872.8580000000002</v>
      </c>
      <c r="L42" s="10">
        <v>-544.28700000000003</v>
      </c>
      <c r="M42" s="10">
        <v>-1817.8130000000001</v>
      </c>
      <c r="N42" s="10">
        <v>-208413.40800000002</v>
      </c>
      <c r="O42" t="s">
        <v>83</v>
      </c>
      <c r="Q42" t="s">
        <v>20</v>
      </c>
      <c r="R42" s="10">
        <v>-22575.762999999999</v>
      </c>
      <c r="S42" s="10">
        <v>100001.689</v>
      </c>
      <c r="T42" s="10">
        <v>-29720.157999999999</v>
      </c>
      <c r="U42" s="10">
        <v>-22664.411</v>
      </c>
      <c r="V42" s="10">
        <v>10296.038</v>
      </c>
      <c r="W42" s="10">
        <v>74070.199999999983</v>
      </c>
      <c r="X42" s="10">
        <v>6302.2619999999952</v>
      </c>
      <c r="Y42" s="10">
        <v>10760.331000000006</v>
      </c>
      <c r="Z42" s="10">
        <v>750392.10699999996</v>
      </c>
      <c r="AA42" s="10">
        <v>19364.866000000002</v>
      </c>
      <c r="AB42" s="10">
        <v>-1780.4230000000002</v>
      </c>
      <c r="AC42" s="10">
        <v>-4806.1900000000005</v>
      </c>
      <c r="AD42" s="10">
        <v>889640.54800000007</v>
      </c>
    </row>
    <row r="85" spans="1:5" x14ac:dyDescent="0.25">
      <c r="A85" t="s">
        <v>19</v>
      </c>
      <c r="B85" t="s">
        <v>29</v>
      </c>
      <c r="C85" t="s">
        <v>30</v>
      </c>
      <c r="D85" t="s">
        <v>31</v>
      </c>
      <c r="E85" t="s">
        <v>32</v>
      </c>
    </row>
    <row r="86" spans="1:5" x14ac:dyDescent="0.25">
      <c r="B86" s="10">
        <v>169297.34599999999</v>
      </c>
      <c r="C86" s="10">
        <v>377710.75400000002</v>
      </c>
      <c r="D86" s="10">
        <v>-208413.40800000002</v>
      </c>
      <c r="E86" t="s">
        <v>85</v>
      </c>
    </row>
    <row r="87" spans="1:5" x14ac:dyDescent="0.25">
      <c r="B87" s="10">
        <v>156523.9</v>
      </c>
      <c r="C87" s="10">
        <v>225033.52</v>
      </c>
      <c r="D87" s="10">
        <v>-68509.62</v>
      </c>
      <c r="E87" t="s">
        <v>86</v>
      </c>
    </row>
    <row r="99" spans="1:5" x14ac:dyDescent="0.25">
      <c r="A99" t="s">
        <v>20</v>
      </c>
      <c r="B99" t="s">
        <v>29</v>
      </c>
      <c r="C99" t="s">
        <v>30</v>
      </c>
      <c r="D99" t="s">
        <v>31</v>
      </c>
      <c r="E99" t="s">
        <v>32</v>
      </c>
    </row>
    <row r="100" spans="1:5" x14ac:dyDescent="0.25">
      <c r="B100" s="10">
        <v>1483943.55</v>
      </c>
      <c r="C100" s="10">
        <v>594303.00199999998</v>
      </c>
      <c r="D100" s="10">
        <v>889640.54800000007</v>
      </c>
      <c r="E100" t="s">
        <v>85</v>
      </c>
    </row>
    <row r="101" spans="1:5" x14ac:dyDescent="0.25">
      <c r="B101" s="10">
        <v>1333721.52</v>
      </c>
      <c r="C101" s="10">
        <v>523889.63</v>
      </c>
      <c r="D101" s="10">
        <v>809831.89</v>
      </c>
      <c r="E101" t="s">
        <v>86</v>
      </c>
    </row>
    <row r="116" spans="1:5" x14ac:dyDescent="0.25">
      <c r="A116" t="s">
        <v>18</v>
      </c>
      <c r="B116" t="s">
        <v>29</v>
      </c>
      <c r="C116" t="s">
        <v>30</v>
      </c>
      <c r="D116" t="s">
        <v>31</v>
      </c>
      <c r="E116" t="s">
        <v>32</v>
      </c>
    </row>
    <row r="117" spans="1:5" x14ac:dyDescent="0.25">
      <c r="B117" s="10">
        <v>2741383.2769999998</v>
      </c>
      <c r="C117" s="10">
        <v>1476831.963</v>
      </c>
      <c r="D117" s="10">
        <v>1264551.3139999998</v>
      </c>
      <c r="E117" t="s">
        <v>85</v>
      </c>
    </row>
    <row r="118" spans="1:5" x14ac:dyDescent="0.25">
      <c r="B118" s="10">
        <v>2439577.33</v>
      </c>
      <c r="C118" s="10">
        <v>1302133.69</v>
      </c>
      <c r="D118" s="10">
        <v>1137443.6400000001</v>
      </c>
      <c r="E118" t="s">
        <v>86</v>
      </c>
    </row>
  </sheetData>
  <mergeCells count="2">
    <mergeCell ref="B5:N5"/>
    <mergeCell ref="R5:AD5"/>
  </mergeCells>
  <pageMargins left="0.7" right="0.7" top="0.75" bottom="0.75" header="0.51180555555555496" footer="0.51180555555555496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"/>
  <sheetViews>
    <sheetView zoomScale="80" zoomScaleNormal="80" workbookViewId="0">
      <selection activeCell="S48" sqref="S48"/>
    </sheetView>
  </sheetViews>
  <sheetFormatPr defaultColWidth="26.28515625" defaultRowHeight="15" x14ac:dyDescent="0.25"/>
  <cols>
    <col min="1" max="25" width="15.7109375" customWidth="1"/>
  </cols>
  <sheetData>
    <row r="1" spans="1:14" x14ac:dyDescent="0.25">
      <c r="A1" s="1" t="s">
        <v>0</v>
      </c>
    </row>
    <row r="2" spans="1:14" x14ac:dyDescent="0.25">
      <c r="A2" s="14" t="s">
        <v>59</v>
      </c>
    </row>
    <row r="4" spans="1:14" ht="180" x14ac:dyDescent="0.25">
      <c r="A4" s="3" t="s">
        <v>2</v>
      </c>
      <c r="B4" s="25" t="s">
        <v>3</v>
      </c>
      <c r="C4" s="25" t="s">
        <v>4</v>
      </c>
      <c r="D4" s="25" t="s">
        <v>5</v>
      </c>
      <c r="E4" s="25" t="s">
        <v>6</v>
      </c>
      <c r="F4" s="25" t="s">
        <v>7</v>
      </c>
      <c r="G4" s="25" t="s">
        <v>8</v>
      </c>
      <c r="H4" s="25" t="s">
        <v>9</v>
      </c>
      <c r="I4" s="25" t="s">
        <v>10</v>
      </c>
      <c r="J4" s="25" t="s">
        <v>11</v>
      </c>
      <c r="K4" s="25" t="s">
        <v>12</v>
      </c>
      <c r="L4" s="25" t="s">
        <v>13</v>
      </c>
      <c r="M4" s="25" t="s">
        <v>14</v>
      </c>
      <c r="N4" s="25" t="s">
        <v>15</v>
      </c>
    </row>
    <row r="5" spans="1:14" ht="15" customHeight="1" x14ac:dyDescent="0.25">
      <c r="A5" s="3" t="s">
        <v>16</v>
      </c>
      <c r="B5" s="37" t="s">
        <v>17</v>
      </c>
      <c r="C5" s="37" t="s">
        <v>17</v>
      </c>
      <c r="D5" s="37" t="s">
        <v>17</v>
      </c>
      <c r="E5" s="37" t="s">
        <v>17</v>
      </c>
      <c r="F5" s="37" t="s">
        <v>17</v>
      </c>
      <c r="G5" s="37" t="s">
        <v>17</v>
      </c>
      <c r="H5" s="37" t="s">
        <v>17</v>
      </c>
      <c r="I5" s="37" t="s">
        <v>17</v>
      </c>
      <c r="J5" s="37" t="s">
        <v>17</v>
      </c>
      <c r="K5" s="37" t="s">
        <v>17</v>
      </c>
      <c r="L5" s="37" t="s">
        <v>17</v>
      </c>
      <c r="M5" s="37" t="s">
        <v>17</v>
      </c>
      <c r="N5" s="37" t="s">
        <v>17</v>
      </c>
    </row>
    <row r="6" spans="1:14" x14ac:dyDescent="0.25">
      <c r="A6" s="25" t="s">
        <v>18</v>
      </c>
      <c r="B6" s="5">
        <v>25439.69</v>
      </c>
      <c r="C6" s="5">
        <v>214446.37</v>
      </c>
      <c r="D6" s="5">
        <v>115179.24</v>
      </c>
      <c r="E6" s="5">
        <v>32580.19</v>
      </c>
      <c r="F6" s="5">
        <v>454306.26</v>
      </c>
      <c r="G6" s="5">
        <v>218404.6</v>
      </c>
      <c r="H6" s="5">
        <v>146612.54</v>
      </c>
      <c r="I6" s="5">
        <v>326817.48</v>
      </c>
      <c r="J6" s="5">
        <v>797391.93</v>
      </c>
      <c r="K6" s="5">
        <v>89540.94</v>
      </c>
      <c r="L6" s="5">
        <v>2201.81</v>
      </c>
      <c r="M6" s="5">
        <v>16656.27</v>
      </c>
      <c r="N6" s="5">
        <v>2439577.33</v>
      </c>
    </row>
    <row r="7" spans="1:14" x14ac:dyDescent="0.25">
      <c r="A7" s="25" t="s">
        <v>19</v>
      </c>
      <c r="B7" s="5">
        <v>6467.1</v>
      </c>
      <c r="C7" s="5">
        <v>22296.82</v>
      </c>
      <c r="D7" s="5">
        <v>12377.6</v>
      </c>
      <c r="E7" s="5">
        <v>6512.73</v>
      </c>
      <c r="F7" s="5">
        <v>38796.78</v>
      </c>
      <c r="G7" s="5">
        <v>6041.36</v>
      </c>
      <c r="H7" s="5">
        <v>12009</v>
      </c>
      <c r="I7" s="5">
        <v>31404.51</v>
      </c>
      <c r="J7" s="5">
        <v>5205.6400000000003</v>
      </c>
      <c r="K7" s="5">
        <v>11878.75</v>
      </c>
      <c r="L7" s="5">
        <v>144.68</v>
      </c>
      <c r="M7" s="5">
        <v>3388.94</v>
      </c>
      <c r="N7" s="5">
        <v>156523.9</v>
      </c>
    </row>
    <row r="8" spans="1:14" x14ac:dyDescent="0.25">
      <c r="A8" s="25" t="s">
        <v>20</v>
      </c>
      <c r="B8" s="5">
        <v>2835.03</v>
      </c>
      <c r="C8" s="5">
        <v>128968.73</v>
      </c>
      <c r="D8" s="5">
        <v>14676.93</v>
      </c>
      <c r="E8" s="5">
        <v>8876.65</v>
      </c>
      <c r="F8" s="5">
        <v>78017.600000000006</v>
      </c>
      <c r="G8" s="5">
        <v>146892.57</v>
      </c>
      <c r="H8" s="5">
        <v>58774.080000000002</v>
      </c>
      <c r="I8" s="5">
        <v>147176.95000000001</v>
      </c>
      <c r="J8" s="5">
        <v>717888.87</v>
      </c>
      <c r="K8" s="5">
        <v>23518.5</v>
      </c>
      <c r="L8" s="5">
        <v>1025.46</v>
      </c>
      <c r="M8" s="5">
        <v>5070.17</v>
      </c>
      <c r="N8" s="5">
        <v>1333721.52</v>
      </c>
    </row>
    <row r="9" spans="1:14" x14ac:dyDescent="0.25">
      <c r="A9" s="35" t="s">
        <v>55</v>
      </c>
      <c r="B9" s="5">
        <f>+B7+B8</f>
        <v>9302.130000000001</v>
      </c>
      <c r="C9" s="5">
        <f t="shared" ref="C9:N9" si="0">+C7+C8</f>
        <v>151265.54999999999</v>
      </c>
      <c r="D9" s="5">
        <f t="shared" si="0"/>
        <v>27054.53</v>
      </c>
      <c r="E9" s="5">
        <f t="shared" si="0"/>
        <v>15389.38</v>
      </c>
      <c r="F9" s="5">
        <f t="shared" si="0"/>
        <v>116814.38</v>
      </c>
      <c r="G9" s="5">
        <f t="shared" si="0"/>
        <v>152933.93</v>
      </c>
      <c r="H9" s="5">
        <f t="shared" si="0"/>
        <v>70783.08</v>
      </c>
      <c r="I9" s="5">
        <f t="shared" si="0"/>
        <v>178581.46000000002</v>
      </c>
      <c r="J9" s="5">
        <f t="shared" si="0"/>
        <v>723094.51</v>
      </c>
      <c r="K9" s="5">
        <f t="shared" si="0"/>
        <v>35397.25</v>
      </c>
      <c r="L9" s="5">
        <f t="shared" si="0"/>
        <v>1170.1400000000001</v>
      </c>
      <c r="M9" s="5">
        <f t="shared" si="0"/>
        <v>8459.11</v>
      </c>
      <c r="N9" s="5">
        <f t="shared" si="0"/>
        <v>1490245.42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2" spans="1:14" x14ac:dyDescent="0.25">
      <c r="A12" s="2"/>
    </row>
    <row r="14" spans="1:14" x14ac:dyDescent="0.25">
      <c r="A14" s="2" t="s">
        <v>0</v>
      </c>
    </row>
    <row r="15" spans="1:14" x14ac:dyDescent="0.25">
      <c r="A15" s="2" t="s">
        <v>61</v>
      </c>
    </row>
    <row r="17" spans="1:14" ht="180" x14ac:dyDescent="0.25">
      <c r="A17" s="3" t="s">
        <v>2</v>
      </c>
      <c r="B17" s="24" t="s">
        <v>3</v>
      </c>
      <c r="C17" s="24" t="s">
        <v>4</v>
      </c>
      <c r="D17" s="24" t="s">
        <v>5</v>
      </c>
      <c r="E17" s="24" t="s">
        <v>6</v>
      </c>
      <c r="F17" s="24" t="s">
        <v>7</v>
      </c>
      <c r="G17" s="24" t="s">
        <v>8</v>
      </c>
      <c r="H17" s="24" t="s">
        <v>9</v>
      </c>
      <c r="I17" s="24" t="s">
        <v>10</v>
      </c>
      <c r="J17" s="24" t="s">
        <v>11</v>
      </c>
      <c r="K17" s="24" t="s">
        <v>12</v>
      </c>
      <c r="L17" s="24" t="s">
        <v>13</v>
      </c>
      <c r="M17" s="24" t="s">
        <v>14</v>
      </c>
      <c r="N17" s="24" t="s">
        <v>15</v>
      </c>
    </row>
    <row r="18" spans="1:14" ht="15" customHeight="1" x14ac:dyDescent="0.25">
      <c r="A18" s="3" t="s">
        <v>16</v>
      </c>
      <c r="B18" s="37" t="s">
        <v>17</v>
      </c>
      <c r="C18" s="37" t="s">
        <v>17</v>
      </c>
      <c r="D18" s="37" t="s">
        <v>17</v>
      </c>
      <c r="E18" s="37" t="s">
        <v>17</v>
      </c>
      <c r="F18" s="37" t="s">
        <v>17</v>
      </c>
      <c r="G18" s="37" t="s">
        <v>17</v>
      </c>
      <c r="H18" s="37" t="s">
        <v>17</v>
      </c>
      <c r="I18" s="37" t="s">
        <v>17</v>
      </c>
      <c r="J18" s="37" t="s">
        <v>17</v>
      </c>
      <c r="K18" s="37" t="s">
        <v>17</v>
      </c>
      <c r="L18" s="37" t="s">
        <v>17</v>
      </c>
      <c r="M18" s="37" t="s">
        <v>17</v>
      </c>
      <c r="N18" s="37" t="s">
        <v>17</v>
      </c>
    </row>
    <row r="19" spans="1:14" x14ac:dyDescent="0.25">
      <c r="A19" s="24" t="s">
        <v>18</v>
      </c>
      <c r="B19" s="5">
        <v>19195</v>
      </c>
      <c r="C19" s="5">
        <v>218674</v>
      </c>
      <c r="D19" s="5">
        <v>118938</v>
      </c>
      <c r="E19" s="5">
        <v>23485</v>
      </c>
      <c r="F19" s="5">
        <v>393513</v>
      </c>
      <c r="G19" s="5">
        <v>206400</v>
      </c>
      <c r="H19" s="5">
        <v>157802</v>
      </c>
      <c r="I19" s="5">
        <v>315322</v>
      </c>
      <c r="J19" s="5">
        <v>1102211</v>
      </c>
      <c r="K19" s="5">
        <v>98425</v>
      </c>
      <c r="L19" s="5">
        <v>2202</v>
      </c>
      <c r="M19" s="5">
        <v>16412</v>
      </c>
      <c r="N19" s="5">
        <v>2672578</v>
      </c>
    </row>
    <row r="20" spans="1:14" x14ac:dyDescent="0.25">
      <c r="A20" s="24" t="s">
        <v>19</v>
      </c>
      <c r="B20" s="5">
        <v>4694</v>
      </c>
      <c r="C20" s="5">
        <v>24691</v>
      </c>
      <c r="D20" s="5">
        <v>23945</v>
      </c>
      <c r="E20" s="5">
        <v>434</v>
      </c>
      <c r="F20" s="5">
        <v>35843</v>
      </c>
      <c r="G20" s="5">
        <v>5002</v>
      </c>
      <c r="H20" s="5">
        <v>10575</v>
      </c>
      <c r="I20" s="5">
        <v>29046</v>
      </c>
      <c r="J20" s="5">
        <v>5175</v>
      </c>
      <c r="K20" s="5">
        <v>12962</v>
      </c>
      <c r="L20" s="5">
        <v>0</v>
      </c>
      <c r="M20" s="5">
        <v>3692</v>
      </c>
      <c r="N20" s="5">
        <v>156059</v>
      </c>
    </row>
    <row r="21" spans="1:14" x14ac:dyDescent="0.25">
      <c r="A21" s="24" t="s">
        <v>20</v>
      </c>
      <c r="B21" s="5">
        <v>2796</v>
      </c>
      <c r="C21" s="5">
        <v>128584</v>
      </c>
      <c r="D21" s="5">
        <v>9988</v>
      </c>
      <c r="E21" s="5">
        <v>7410</v>
      </c>
      <c r="F21" s="5">
        <v>41169</v>
      </c>
      <c r="G21" s="5">
        <v>143018</v>
      </c>
      <c r="H21" s="5">
        <v>79715</v>
      </c>
      <c r="I21" s="5">
        <v>140328</v>
      </c>
      <c r="J21" s="5">
        <v>1020736</v>
      </c>
      <c r="K21" s="5">
        <v>24113</v>
      </c>
      <c r="L21" s="5">
        <v>1525</v>
      </c>
      <c r="M21" s="5">
        <v>4750</v>
      </c>
      <c r="N21" s="5">
        <v>1604133</v>
      </c>
    </row>
    <row r="22" spans="1:14" x14ac:dyDescent="0.25">
      <c r="A22" s="35" t="s">
        <v>55</v>
      </c>
      <c r="B22" s="5">
        <f>+B20+B21</f>
        <v>7490</v>
      </c>
      <c r="C22" s="5">
        <f t="shared" ref="C22:N22" si="1">+C20+C21</f>
        <v>153275</v>
      </c>
      <c r="D22" s="5">
        <f t="shared" si="1"/>
        <v>33933</v>
      </c>
      <c r="E22" s="5">
        <f t="shared" si="1"/>
        <v>7844</v>
      </c>
      <c r="F22" s="5">
        <f t="shared" si="1"/>
        <v>77012</v>
      </c>
      <c r="G22" s="5">
        <f t="shared" si="1"/>
        <v>148020</v>
      </c>
      <c r="H22" s="5">
        <f t="shared" si="1"/>
        <v>90290</v>
      </c>
      <c r="I22" s="5">
        <f t="shared" si="1"/>
        <v>169374</v>
      </c>
      <c r="J22" s="5">
        <f t="shared" si="1"/>
        <v>1025911</v>
      </c>
      <c r="K22" s="5">
        <f t="shared" si="1"/>
        <v>37075</v>
      </c>
      <c r="L22" s="5">
        <f t="shared" si="1"/>
        <v>1525</v>
      </c>
      <c r="M22" s="5">
        <f t="shared" si="1"/>
        <v>8442</v>
      </c>
      <c r="N22" s="5">
        <f t="shared" si="1"/>
        <v>1760192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5" spans="1:14" x14ac:dyDescent="0.25">
      <c r="A25" s="2"/>
    </row>
    <row r="27" spans="1:14" x14ac:dyDescent="0.25">
      <c r="A27" s="2" t="s">
        <v>0</v>
      </c>
    </row>
    <row r="28" spans="1:14" x14ac:dyDescent="0.25">
      <c r="A28" s="2" t="s">
        <v>62</v>
      </c>
    </row>
    <row r="29" spans="1:14" x14ac:dyDescent="0.25">
      <c r="A29" s="2"/>
    </row>
    <row r="30" spans="1:14" ht="180" x14ac:dyDescent="0.25">
      <c r="A30" s="3" t="s">
        <v>2</v>
      </c>
      <c r="B30" s="24" t="s">
        <v>3</v>
      </c>
      <c r="C30" s="24" t="s">
        <v>4</v>
      </c>
      <c r="D30" s="24" t="s">
        <v>5</v>
      </c>
      <c r="E30" s="24" t="s">
        <v>6</v>
      </c>
      <c r="F30" s="24" t="s">
        <v>7</v>
      </c>
      <c r="G30" s="24" t="s">
        <v>8</v>
      </c>
      <c r="H30" s="24" t="s">
        <v>9</v>
      </c>
      <c r="I30" s="24" t="s">
        <v>10</v>
      </c>
      <c r="J30" s="24" t="s">
        <v>11</v>
      </c>
      <c r="K30" s="24" t="s">
        <v>12</v>
      </c>
      <c r="L30" s="24" t="s">
        <v>13</v>
      </c>
      <c r="M30" s="24" t="s">
        <v>14</v>
      </c>
      <c r="N30" s="24" t="s">
        <v>15</v>
      </c>
    </row>
    <row r="31" spans="1:14" ht="15" customHeight="1" x14ac:dyDescent="0.25">
      <c r="A31" s="3" t="s">
        <v>16</v>
      </c>
      <c r="B31" s="37" t="s">
        <v>17</v>
      </c>
      <c r="C31" s="37" t="s">
        <v>17</v>
      </c>
      <c r="D31" s="37" t="s">
        <v>17</v>
      </c>
      <c r="E31" s="37" t="s">
        <v>17</v>
      </c>
      <c r="F31" s="37" t="s">
        <v>17</v>
      </c>
      <c r="G31" s="37" t="s">
        <v>17</v>
      </c>
      <c r="H31" s="37" t="s">
        <v>17</v>
      </c>
      <c r="I31" s="37" t="s">
        <v>17</v>
      </c>
      <c r="J31" s="37" t="s">
        <v>17</v>
      </c>
      <c r="K31" s="37" t="s">
        <v>17</v>
      </c>
      <c r="L31" s="37" t="s">
        <v>17</v>
      </c>
      <c r="M31" s="37" t="s">
        <v>17</v>
      </c>
      <c r="N31" s="37" t="s">
        <v>17</v>
      </c>
    </row>
    <row r="32" spans="1:14" x14ac:dyDescent="0.25">
      <c r="A32" s="24" t="s">
        <v>18</v>
      </c>
      <c r="B32" s="5">
        <v>15154.78</v>
      </c>
      <c r="C32" s="5">
        <v>199409.7</v>
      </c>
      <c r="D32" s="5">
        <v>130073.17</v>
      </c>
      <c r="E32" s="5">
        <v>22357.55</v>
      </c>
      <c r="F32" s="5">
        <v>398790.29</v>
      </c>
      <c r="G32" s="5">
        <v>182688.98</v>
      </c>
      <c r="H32" s="5">
        <v>119292.32</v>
      </c>
      <c r="I32" s="5">
        <v>280924.96999999997</v>
      </c>
      <c r="J32" s="5">
        <v>937996.45</v>
      </c>
      <c r="K32" s="5">
        <v>106048.67</v>
      </c>
      <c r="L32" s="5">
        <v>2189.83</v>
      </c>
      <c r="M32" s="5">
        <v>13896.34</v>
      </c>
      <c r="N32" s="5">
        <v>2408823.0299999998</v>
      </c>
    </row>
    <row r="33" spans="1:15" x14ac:dyDescent="0.25">
      <c r="A33" s="24" t="s">
        <v>19</v>
      </c>
      <c r="B33" s="5">
        <v>3466.93</v>
      </c>
      <c r="C33" s="5">
        <v>21443.8</v>
      </c>
      <c r="D33" s="5">
        <v>25821.38</v>
      </c>
      <c r="E33" s="5">
        <v>374.41</v>
      </c>
      <c r="F33" s="5">
        <v>36514.720000000001</v>
      </c>
      <c r="G33" s="5">
        <v>4844.53</v>
      </c>
      <c r="H33" s="5">
        <v>10971.11</v>
      </c>
      <c r="I33" s="5">
        <v>24522.75</v>
      </c>
      <c r="J33" s="5">
        <v>3632.38</v>
      </c>
      <c r="K33" s="5">
        <v>11469.91</v>
      </c>
      <c r="L33" s="5">
        <v>1.4</v>
      </c>
      <c r="M33" s="5">
        <v>3016.09</v>
      </c>
      <c r="N33" s="5">
        <v>146079.41</v>
      </c>
    </row>
    <row r="34" spans="1:15" x14ac:dyDescent="0.25">
      <c r="A34" s="24" t="s">
        <v>20</v>
      </c>
      <c r="B34" s="5">
        <v>3326.59</v>
      </c>
      <c r="C34" s="5">
        <v>115586.31</v>
      </c>
      <c r="D34" s="5">
        <v>11926.15</v>
      </c>
      <c r="E34" s="5">
        <v>6998.65</v>
      </c>
      <c r="F34" s="5">
        <v>63286</v>
      </c>
      <c r="G34" s="5">
        <v>128772.68</v>
      </c>
      <c r="H34" s="5">
        <v>52398.27</v>
      </c>
      <c r="I34" s="5">
        <v>116084.61</v>
      </c>
      <c r="J34" s="5">
        <v>863456.33</v>
      </c>
      <c r="K34" s="5">
        <v>32165.57</v>
      </c>
      <c r="L34" s="5">
        <v>1560.56</v>
      </c>
      <c r="M34" s="5">
        <v>4352.78</v>
      </c>
      <c r="N34" s="5">
        <v>1399914.52</v>
      </c>
    </row>
    <row r="35" spans="1:15" x14ac:dyDescent="0.25">
      <c r="A35" s="35" t="s">
        <v>55</v>
      </c>
      <c r="B35" s="5">
        <f>+B33+B34</f>
        <v>6793.52</v>
      </c>
      <c r="C35" s="5">
        <f t="shared" ref="C35:N35" si="2">+C33+C34</f>
        <v>137030.10999999999</v>
      </c>
      <c r="D35" s="5">
        <f t="shared" si="2"/>
        <v>37747.53</v>
      </c>
      <c r="E35" s="5">
        <f t="shared" si="2"/>
        <v>7373.0599999999995</v>
      </c>
      <c r="F35" s="5">
        <f t="shared" si="2"/>
        <v>99800.72</v>
      </c>
      <c r="G35" s="5">
        <f t="shared" si="2"/>
        <v>133617.21</v>
      </c>
      <c r="H35" s="5">
        <f t="shared" si="2"/>
        <v>63369.38</v>
      </c>
      <c r="I35" s="5">
        <f t="shared" si="2"/>
        <v>140607.35999999999</v>
      </c>
      <c r="J35" s="5">
        <f t="shared" si="2"/>
        <v>867088.71</v>
      </c>
      <c r="K35" s="5">
        <f t="shared" si="2"/>
        <v>43635.479999999996</v>
      </c>
      <c r="L35" s="5">
        <f t="shared" si="2"/>
        <v>1561.96</v>
      </c>
      <c r="M35" s="5">
        <f t="shared" si="2"/>
        <v>7368.87</v>
      </c>
      <c r="N35" s="5">
        <f t="shared" si="2"/>
        <v>1545993.93</v>
      </c>
    </row>
    <row r="36" spans="1:15" x14ac:dyDescent="0.25">
      <c r="A36" s="6" t="s">
        <v>21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1:15" x14ac:dyDescent="0.25">
      <c r="A37" s="2" t="s">
        <v>22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1:15" x14ac:dyDescent="0.25">
      <c r="A38" s="2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5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5" x14ac:dyDescent="0.25">
      <c r="A40" s="13" t="s">
        <v>0</v>
      </c>
    </row>
    <row r="41" spans="1:15" x14ac:dyDescent="0.25">
      <c r="A41" s="14" t="s">
        <v>63</v>
      </c>
    </row>
    <row r="43" spans="1:15" ht="180" x14ac:dyDescent="0.25">
      <c r="A43" s="3" t="s">
        <v>2</v>
      </c>
      <c r="B43" s="24" t="s">
        <v>3</v>
      </c>
      <c r="C43" s="24" t="s">
        <v>4</v>
      </c>
      <c r="D43" s="24" t="s">
        <v>5</v>
      </c>
      <c r="E43" s="24" t="s">
        <v>6</v>
      </c>
      <c r="F43" s="24" t="s">
        <v>7</v>
      </c>
      <c r="G43" s="24" t="s">
        <v>8</v>
      </c>
      <c r="H43" s="24" t="s">
        <v>9</v>
      </c>
      <c r="I43" s="24" t="s">
        <v>10</v>
      </c>
      <c r="J43" s="24" t="s">
        <v>11</v>
      </c>
      <c r="K43" s="24" t="s">
        <v>12</v>
      </c>
      <c r="L43" s="24" t="s">
        <v>13</v>
      </c>
      <c r="M43" s="24" t="s">
        <v>14</v>
      </c>
      <c r="N43" s="24" t="s">
        <v>15</v>
      </c>
    </row>
    <row r="44" spans="1:15" x14ac:dyDescent="0.25">
      <c r="A44" s="3" t="s">
        <v>16</v>
      </c>
      <c r="B44" s="37" t="s">
        <v>17</v>
      </c>
      <c r="C44" s="37" t="s">
        <v>17</v>
      </c>
      <c r="D44" s="37" t="s">
        <v>17</v>
      </c>
      <c r="E44" s="37" t="s">
        <v>17</v>
      </c>
      <c r="F44" s="37" t="s">
        <v>17</v>
      </c>
      <c r="G44" s="37" t="s">
        <v>17</v>
      </c>
      <c r="H44" s="37" t="s">
        <v>17</v>
      </c>
      <c r="I44" s="37" t="s">
        <v>17</v>
      </c>
      <c r="J44" s="37" t="s">
        <v>17</v>
      </c>
      <c r="K44" s="37" t="s">
        <v>17</v>
      </c>
      <c r="L44" s="37" t="s">
        <v>17</v>
      </c>
      <c r="M44" s="37" t="s">
        <v>17</v>
      </c>
      <c r="N44" s="37" t="s">
        <v>17</v>
      </c>
      <c r="O44" t="s">
        <v>89</v>
      </c>
    </row>
    <row r="45" spans="1:15" x14ac:dyDescent="0.25">
      <c r="A45" s="24" t="s">
        <v>18</v>
      </c>
      <c r="B45" s="5">
        <v>19174.099999999999</v>
      </c>
      <c r="C45" s="5">
        <v>221397.14</v>
      </c>
      <c r="D45" s="5">
        <v>127974.85</v>
      </c>
      <c r="E45" s="5">
        <v>21295.95</v>
      </c>
      <c r="F45" s="5">
        <v>376389.13</v>
      </c>
      <c r="G45" s="5">
        <v>189428.81</v>
      </c>
      <c r="H45" s="5">
        <v>148770.04</v>
      </c>
      <c r="I45" s="5">
        <v>325248.2</v>
      </c>
      <c r="J45" s="5">
        <v>994147.81</v>
      </c>
      <c r="K45" s="5">
        <v>108776.12</v>
      </c>
      <c r="L45" s="5">
        <v>1939.39</v>
      </c>
      <c r="M45" s="5">
        <v>15697.2</v>
      </c>
      <c r="N45" s="5">
        <v>2550238.75</v>
      </c>
      <c r="O45" s="18">
        <v>5.8707392879750166E-2</v>
      </c>
    </row>
    <row r="46" spans="1:15" x14ac:dyDescent="0.25">
      <c r="A46" s="24" t="s">
        <v>19</v>
      </c>
      <c r="B46" s="5">
        <v>6807.06</v>
      </c>
      <c r="C46" s="5">
        <v>23970.12</v>
      </c>
      <c r="D46" s="5">
        <v>31499.09</v>
      </c>
      <c r="E46" s="5">
        <v>759.27</v>
      </c>
      <c r="F46" s="5">
        <v>33212.839999999997</v>
      </c>
      <c r="G46" s="5">
        <v>4803.79</v>
      </c>
      <c r="H46" s="5">
        <v>10645.81</v>
      </c>
      <c r="I46" s="5">
        <v>43356.07</v>
      </c>
      <c r="J46" s="5">
        <v>4972.59</v>
      </c>
      <c r="K46" s="5">
        <v>13027.64</v>
      </c>
      <c r="L46" s="5">
        <v>7.99</v>
      </c>
      <c r="M46" s="5">
        <v>3447.58</v>
      </c>
      <c r="N46" s="5">
        <v>176509.84</v>
      </c>
      <c r="O46" s="18">
        <v>0.2083142997360134</v>
      </c>
    </row>
    <row r="47" spans="1:15" x14ac:dyDescent="0.25">
      <c r="A47" s="24" t="s">
        <v>20</v>
      </c>
      <c r="B47" s="5">
        <v>3774.09</v>
      </c>
      <c r="C47" s="5">
        <v>138320.6</v>
      </c>
      <c r="D47" s="5">
        <v>9971.01</v>
      </c>
      <c r="E47" s="5">
        <v>7424.08</v>
      </c>
      <c r="F47" s="5">
        <v>68022.929999999993</v>
      </c>
      <c r="G47" s="5">
        <v>131020.9</v>
      </c>
      <c r="H47" s="5">
        <v>66175.87</v>
      </c>
      <c r="I47" s="5">
        <v>140347.54</v>
      </c>
      <c r="J47" s="5">
        <v>917900.34</v>
      </c>
      <c r="K47" s="5">
        <v>19576.59</v>
      </c>
      <c r="L47" s="5">
        <v>1221.8900000000001</v>
      </c>
      <c r="M47" s="5">
        <v>4493.47</v>
      </c>
      <c r="N47" s="5">
        <v>1508249.32</v>
      </c>
      <c r="O47" s="18">
        <v>7.7386725012324353E-2</v>
      </c>
    </row>
    <row r="48" spans="1:15" x14ac:dyDescent="0.25">
      <c r="A48" s="35" t="s">
        <v>55</v>
      </c>
      <c r="B48" s="5">
        <f>+B46+B47</f>
        <v>10581.150000000001</v>
      </c>
      <c r="C48" s="5">
        <f t="shared" ref="C48:N48" si="3">+C46+C47</f>
        <v>162290.72</v>
      </c>
      <c r="D48" s="5">
        <f t="shared" si="3"/>
        <v>41470.1</v>
      </c>
      <c r="E48" s="5">
        <f t="shared" si="3"/>
        <v>8183.35</v>
      </c>
      <c r="F48" s="5">
        <f t="shared" si="3"/>
        <v>101235.76999999999</v>
      </c>
      <c r="G48" s="5">
        <f t="shared" si="3"/>
        <v>135824.69</v>
      </c>
      <c r="H48" s="5">
        <f t="shared" si="3"/>
        <v>76821.679999999993</v>
      </c>
      <c r="I48" s="5">
        <f t="shared" si="3"/>
        <v>183703.61000000002</v>
      </c>
      <c r="J48" s="5">
        <f t="shared" si="3"/>
        <v>922872.92999999993</v>
      </c>
      <c r="K48" s="5">
        <f t="shared" si="3"/>
        <v>32604.23</v>
      </c>
      <c r="L48" s="5">
        <f t="shared" si="3"/>
        <v>1229.8800000000001</v>
      </c>
      <c r="M48" s="5">
        <f t="shared" si="3"/>
        <v>7941.05</v>
      </c>
      <c r="N48" s="5">
        <f t="shared" si="3"/>
        <v>1684759.1600000001</v>
      </c>
    </row>
    <row r="49" spans="1:15" x14ac:dyDescent="0.25">
      <c r="A49" s="15" t="s">
        <v>21</v>
      </c>
    </row>
    <row r="50" spans="1:15" x14ac:dyDescent="0.25">
      <c r="A50" s="14" t="s">
        <v>22</v>
      </c>
    </row>
    <row r="51" spans="1:15" x14ac:dyDescent="0.25">
      <c r="A51" s="14"/>
    </row>
    <row r="52" spans="1:15" x14ac:dyDescent="0.25">
      <c r="A52" s="14"/>
    </row>
    <row r="53" spans="1:15" x14ac:dyDescent="0.25">
      <c r="A53" s="1" t="s">
        <v>0</v>
      </c>
    </row>
    <row r="54" spans="1:15" x14ac:dyDescent="0.25">
      <c r="A54" s="2" t="s">
        <v>69</v>
      </c>
    </row>
    <row r="56" spans="1:15" ht="180" x14ac:dyDescent="0.25">
      <c r="A56" s="3" t="s">
        <v>2</v>
      </c>
      <c r="B56" s="24" t="s">
        <v>3</v>
      </c>
      <c r="C56" s="24" t="s">
        <v>4</v>
      </c>
      <c r="D56" s="24" t="s">
        <v>5</v>
      </c>
      <c r="E56" s="24" t="s">
        <v>6</v>
      </c>
      <c r="F56" s="24" t="s">
        <v>7</v>
      </c>
      <c r="G56" s="24" t="s">
        <v>8</v>
      </c>
      <c r="H56" s="24" t="s">
        <v>9</v>
      </c>
      <c r="I56" s="24" t="s">
        <v>10</v>
      </c>
      <c r="J56" s="24" t="s">
        <v>11</v>
      </c>
      <c r="K56" s="24" t="s">
        <v>12</v>
      </c>
      <c r="L56" s="24" t="s">
        <v>13</v>
      </c>
      <c r="M56" s="24" t="s">
        <v>14</v>
      </c>
      <c r="N56" s="24" t="s">
        <v>15</v>
      </c>
    </row>
    <row r="57" spans="1:15" x14ac:dyDescent="0.25">
      <c r="A57" s="3" t="s">
        <v>16</v>
      </c>
      <c r="B57" s="37" t="s">
        <v>17</v>
      </c>
      <c r="C57" s="37" t="s">
        <v>17</v>
      </c>
      <c r="D57" s="37" t="s">
        <v>17</v>
      </c>
      <c r="E57" s="37" t="s">
        <v>17</v>
      </c>
      <c r="F57" s="37" t="s">
        <v>17</v>
      </c>
      <c r="G57" s="37" t="s">
        <v>17</v>
      </c>
      <c r="H57" s="37" t="s">
        <v>17</v>
      </c>
      <c r="I57" s="37" t="s">
        <v>17</v>
      </c>
      <c r="J57" s="37" t="s">
        <v>17</v>
      </c>
      <c r="K57" s="37" t="s">
        <v>17</v>
      </c>
      <c r="L57" s="37" t="s">
        <v>17</v>
      </c>
      <c r="M57" s="37" t="s">
        <v>17</v>
      </c>
      <c r="N57" s="37" t="s">
        <v>17</v>
      </c>
    </row>
    <row r="58" spans="1:15" x14ac:dyDescent="0.25">
      <c r="A58" s="24" t="s">
        <v>18</v>
      </c>
      <c r="B58" s="5">
        <v>78963.570000000007</v>
      </c>
      <c r="C58" s="5">
        <v>853927.21000000008</v>
      </c>
      <c r="D58" s="5">
        <v>492165.26</v>
      </c>
      <c r="E58" s="5">
        <v>99718.69</v>
      </c>
      <c r="F58" s="5">
        <v>1622998.6800000002</v>
      </c>
      <c r="G58" s="5">
        <v>796922.3899999999</v>
      </c>
      <c r="H58" s="5">
        <v>572476.9</v>
      </c>
      <c r="I58" s="5">
        <v>1248312.6499999999</v>
      </c>
      <c r="J58" s="5">
        <v>3831747.19</v>
      </c>
      <c r="K58" s="5">
        <v>402790.73</v>
      </c>
      <c r="L58" s="5">
        <v>8533.0299999999988</v>
      </c>
      <c r="M58" s="5">
        <v>62661.81</v>
      </c>
      <c r="N58" s="5">
        <v>10071217.109999999</v>
      </c>
    </row>
    <row r="59" spans="1:15" x14ac:dyDescent="0.25">
      <c r="A59" s="24" t="s">
        <v>19</v>
      </c>
      <c r="B59" s="5">
        <v>21435.09</v>
      </c>
      <c r="C59" s="5">
        <v>92401.739999999991</v>
      </c>
      <c r="D59" s="5">
        <v>93643.069999999992</v>
      </c>
      <c r="E59" s="5">
        <v>8080.41</v>
      </c>
      <c r="F59" s="5">
        <v>144367.34</v>
      </c>
      <c r="G59" s="5">
        <v>20691.68</v>
      </c>
      <c r="H59" s="5">
        <v>44200.92</v>
      </c>
      <c r="I59" s="5">
        <v>128329.32999999999</v>
      </c>
      <c r="J59" s="5">
        <v>18985.61</v>
      </c>
      <c r="K59" s="5">
        <v>49338.3</v>
      </c>
      <c r="L59" s="5">
        <v>154.07000000000002</v>
      </c>
      <c r="M59" s="5">
        <v>13544.61</v>
      </c>
      <c r="N59" s="5">
        <v>635172.15</v>
      </c>
      <c r="O59" s="17">
        <v>6.306806248564728E-2</v>
      </c>
    </row>
    <row r="60" spans="1:15" x14ac:dyDescent="0.25">
      <c r="A60" s="24" t="s">
        <v>20</v>
      </c>
      <c r="B60" s="5">
        <v>12731.710000000001</v>
      </c>
      <c r="C60" s="5">
        <v>511459.64</v>
      </c>
      <c r="D60" s="5">
        <v>46562.090000000004</v>
      </c>
      <c r="E60" s="5">
        <v>30709.379999999997</v>
      </c>
      <c r="F60" s="5">
        <v>250495.53</v>
      </c>
      <c r="G60" s="5">
        <v>549704.15</v>
      </c>
      <c r="H60" s="5">
        <v>257063.22</v>
      </c>
      <c r="I60" s="5">
        <v>543937.1</v>
      </c>
      <c r="J60" s="5">
        <v>3519981.54</v>
      </c>
      <c r="K60" s="5">
        <v>99373.66</v>
      </c>
      <c r="L60" s="5">
        <v>5332.9100000000008</v>
      </c>
      <c r="M60" s="5">
        <v>18666.420000000002</v>
      </c>
      <c r="N60" s="5">
        <v>5846018.3600000003</v>
      </c>
      <c r="O60" s="17">
        <v>0.58046791129101183</v>
      </c>
    </row>
    <row r="61" spans="1:15" x14ac:dyDescent="0.25">
      <c r="A61" s="24" t="s">
        <v>55</v>
      </c>
      <c r="B61" s="5">
        <v>34166.800000000003</v>
      </c>
      <c r="C61" s="5">
        <v>603861.38</v>
      </c>
      <c r="D61" s="5">
        <v>140205.16</v>
      </c>
      <c r="E61" s="5">
        <v>38789.789999999994</v>
      </c>
      <c r="F61" s="5">
        <v>394862.87</v>
      </c>
      <c r="G61" s="5">
        <v>570395.83000000007</v>
      </c>
      <c r="H61" s="5">
        <v>301264.14</v>
      </c>
      <c r="I61" s="5">
        <v>672266.42999999993</v>
      </c>
      <c r="J61" s="5">
        <v>3538967.15</v>
      </c>
      <c r="K61" s="5">
        <v>148711.96000000002</v>
      </c>
      <c r="L61" s="5">
        <v>5486.9800000000005</v>
      </c>
      <c r="M61" s="5">
        <v>32211.030000000002</v>
      </c>
      <c r="N61" s="5">
        <v>6481190.5100000007</v>
      </c>
      <c r="O61" t="s">
        <v>41</v>
      </c>
    </row>
    <row r="62" spans="1:15" x14ac:dyDescent="0.25">
      <c r="A62" s="14"/>
    </row>
    <row r="63" spans="1:15" x14ac:dyDescent="0.25">
      <c r="A63" s="14"/>
    </row>
    <row r="64" spans="1:15" x14ac:dyDescent="0.25">
      <c r="A64" s="2"/>
    </row>
    <row r="65" spans="1:14" x14ac:dyDescent="0.25">
      <c r="A65" s="2" t="s">
        <v>68</v>
      </c>
    </row>
    <row r="66" spans="1:14" ht="180" x14ac:dyDescent="0.25">
      <c r="A66" s="3" t="s">
        <v>2</v>
      </c>
      <c r="B66" s="24" t="s">
        <v>3</v>
      </c>
      <c r="C66" s="24" t="s">
        <v>4</v>
      </c>
      <c r="D66" s="24" t="s">
        <v>5</v>
      </c>
      <c r="E66" s="24" t="s">
        <v>6</v>
      </c>
      <c r="F66" s="24" t="s">
        <v>7</v>
      </c>
      <c r="G66" s="24" t="s">
        <v>8</v>
      </c>
      <c r="H66" s="24" t="s">
        <v>9</v>
      </c>
      <c r="I66" s="24" t="s">
        <v>10</v>
      </c>
      <c r="J66" s="24" t="s">
        <v>11</v>
      </c>
      <c r="K66" s="24" t="s">
        <v>12</v>
      </c>
      <c r="L66" s="24" t="s">
        <v>13</v>
      </c>
      <c r="M66" s="24" t="s">
        <v>14</v>
      </c>
      <c r="N66" s="24" t="s">
        <v>15</v>
      </c>
    </row>
    <row r="67" spans="1:14" ht="15" customHeight="1" x14ac:dyDescent="0.25">
      <c r="A67" s="3" t="s">
        <v>16</v>
      </c>
      <c r="B67" s="37" t="s">
        <v>17</v>
      </c>
      <c r="C67" s="37" t="s">
        <v>17</v>
      </c>
      <c r="D67" s="37" t="s">
        <v>17</v>
      </c>
      <c r="E67" s="37" t="s">
        <v>17</v>
      </c>
      <c r="F67" s="37" t="s">
        <v>17</v>
      </c>
      <c r="G67" s="37" t="s">
        <v>17</v>
      </c>
      <c r="H67" s="37" t="s">
        <v>17</v>
      </c>
      <c r="I67" s="37" t="s">
        <v>17</v>
      </c>
      <c r="J67" s="37" t="s">
        <v>17</v>
      </c>
      <c r="K67" s="37" t="s">
        <v>17</v>
      </c>
      <c r="L67" s="37" t="s">
        <v>17</v>
      </c>
      <c r="M67" s="37" t="s">
        <v>17</v>
      </c>
      <c r="N67" s="37" t="s">
        <v>17</v>
      </c>
    </row>
    <row r="68" spans="1:14" x14ac:dyDescent="0.25">
      <c r="A68" s="24" t="s">
        <v>18</v>
      </c>
      <c r="B68" s="8">
        <v>9.1493453823454807E-2</v>
      </c>
      <c r="C68" s="8">
        <v>8.1135979808431874E-2</v>
      </c>
      <c r="D68" s="8">
        <v>0.21423576547302636</v>
      </c>
      <c r="E68" s="8">
        <v>-8.3089275745949168E-2</v>
      </c>
      <c r="F68" s="8">
        <v>0.23605806854734296</v>
      </c>
      <c r="G68" s="8">
        <v>4.7546220511708821E-2</v>
      </c>
      <c r="H68" s="8">
        <v>-0.10182857195931511</v>
      </c>
      <c r="I68" s="8">
        <v>3.568479132083862E-2</v>
      </c>
      <c r="J68" s="8">
        <v>0.22285793222335071</v>
      </c>
      <c r="K68" s="8">
        <v>0.13686585176610297</v>
      </c>
      <c r="L68" s="8">
        <v>0.14280223282923243</v>
      </c>
      <c r="M68" s="8">
        <v>-0.12957776295167139</v>
      </c>
      <c r="N68" s="8">
        <v>0.13671374729069447</v>
      </c>
    </row>
    <row r="69" spans="1:14" x14ac:dyDescent="0.25">
      <c r="A69" s="24" t="s">
        <v>19</v>
      </c>
      <c r="B69" s="8">
        <v>0.26404627563464467</v>
      </c>
      <c r="C69" s="8">
        <v>-3.1319147597868975E-2</v>
      </c>
      <c r="D69" s="8">
        <v>1.0080846129878327</v>
      </c>
      <c r="E69" s="8">
        <v>1.208601080738313</v>
      </c>
      <c r="F69" s="8">
        <v>0.3994169780120661</v>
      </c>
      <c r="G69" s="8">
        <v>3.7512378688849143E-2</v>
      </c>
      <c r="H69" s="8">
        <v>0.12862566640511333</v>
      </c>
      <c r="I69" s="8">
        <v>-0.13534213321972505</v>
      </c>
      <c r="J69" s="8">
        <v>-0.15882853856637258</v>
      </c>
      <c r="K69" s="8">
        <v>3.1204749758157739E-3</v>
      </c>
      <c r="L69" s="8">
        <v>0.62727080692860193</v>
      </c>
      <c r="M69" s="8">
        <v>1.7735859941437316E-3</v>
      </c>
      <c r="N69" s="8">
        <v>0.13688577867149571</v>
      </c>
    </row>
    <row r="70" spans="1:14" x14ac:dyDescent="0.25">
      <c r="A70" s="24" t="s">
        <v>20</v>
      </c>
      <c r="B70" s="8">
        <v>-2.1021753004590461E-2</v>
      </c>
      <c r="C70" s="8">
        <v>4.2849064180649911E-2</v>
      </c>
      <c r="D70" s="8">
        <v>-8.3458246566616462E-2</v>
      </c>
      <c r="E70" s="8">
        <v>0.10832818436947785</v>
      </c>
      <c r="F70" s="8">
        <v>-0.25070358842510515</v>
      </c>
      <c r="G70" s="8">
        <v>0.18358954397717875</v>
      </c>
      <c r="H70" s="8">
        <v>-0.16348218874912929</v>
      </c>
      <c r="I70" s="8">
        <v>4.6990740201607824E-2</v>
      </c>
      <c r="J70" s="8">
        <v>0.21489628175867709</v>
      </c>
      <c r="K70" s="8">
        <v>0.23673129657483974</v>
      </c>
      <c r="L70" s="8">
        <v>0.76256089580455211</v>
      </c>
      <c r="M70" s="8">
        <v>-7.4605466873494883E-2</v>
      </c>
      <c r="N70" s="8">
        <v>0.12241440217888266</v>
      </c>
    </row>
    <row r="71" spans="1:14" x14ac:dyDescent="0.25">
      <c r="A71" s="32" t="s">
        <v>55</v>
      </c>
      <c r="B71" s="8">
        <v>0.14031416478265252</v>
      </c>
      <c r="C71" s="8">
        <v>3.0772516027583175E-2</v>
      </c>
      <c r="D71" s="8">
        <v>0.43896153906154439</v>
      </c>
      <c r="E71" s="8">
        <v>0.2366649716496444</v>
      </c>
      <c r="F71" s="8">
        <v>-9.739471367360715E-2</v>
      </c>
      <c r="G71" s="8">
        <v>0.17757507813414353</v>
      </c>
      <c r="H71" s="8">
        <v>-0.13046309087924129</v>
      </c>
      <c r="I71" s="8">
        <v>6.4763994425969147E-3</v>
      </c>
      <c r="J71" s="8">
        <v>0.21200746011728971</v>
      </c>
      <c r="K71" s="8">
        <v>0.14802973181032608</v>
      </c>
      <c r="L71" s="8">
        <v>0.75845580930283274</v>
      </c>
      <c r="M71" s="8">
        <v>-4.3954429457015526E-2</v>
      </c>
      <c r="N71" s="8">
        <v>0.1238163279081952</v>
      </c>
    </row>
    <row r="73" spans="1:14" x14ac:dyDescent="0.25">
      <c r="A73" s="2" t="s">
        <v>76</v>
      </c>
    </row>
    <row r="74" spans="1:14" ht="180" x14ac:dyDescent="0.25">
      <c r="A74" s="3" t="s">
        <v>2</v>
      </c>
      <c r="B74" s="24" t="s">
        <v>3</v>
      </c>
      <c r="C74" s="24" t="s">
        <v>4</v>
      </c>
      <c r="D74" s="24" t="s">
        <v>5</v>
      </c>
      <c r="E74" s="24" t="s">
        <v>6</v>
      </c>
      <c r="F74" s="24" t="s">
        <v>7</v>
      </c>
      <c r="G74" s="24" t="s">
        <v>8</v>
      </c>
      <c r="H74" s="24" t="s">
        <v>9</v>
      </c>
      <c r="I74" s="24" t="s">
        <v>10</v>
      </c>
      <c r="J74" s="24" t="s">
        <v>11</v>
      </c>
      <c r="K74" s="24" t="s">
        <v>12</v>
      </c>
      <c r="L74" s="24" t="s">
        <v>13</v>
      </c>
      <c r="M74" s="24" t="s">
        <v>14</v>
      </c>
      <c r="N74" s="24" t="s">
        <v>15</v>
      </c>
    </row>
    <row r="75" spans="1:14" ht="15" customHeight="1" x14ac:dyDescent="0.25">
      <c r="A75" s="3" t="s">
        <v>16</v>
      </c>
      <c r="B75" s="37" t="s">
        <v>17</v>
      </c>
      <c r="C75" s="37" t="s">
        <v>17</v>
      </c>
      <c r="D75" s="37" t="s">
        <v>17</v>
      </c>
      <c r="E75" s="37" t="s">
        <v>17</v>
      </c>
      <c r="F75" s="37" t="s">
        <v>17</v>
      </c>
      <c r="G75" s="37" t="s">
        <v>17</v>
      </c>
      <c r="H75" s="37" t="s">
        <v>17</v>
      </c>
      <c r="I75" s="37" t="s">
        <v>17</v>
      </c>
      <c r="J75" s="37" t="s">
        <v>17</v>
      </c>
      <c r="K75" s="37" t="s">
        <v>17</v>
      </c>
      <c r="L75" s="37" t="s">
        <v>17</v>
      </c>
      <c r="M75" s="37" t="s">
        <v>17</v>
      </c>
      <c r="N75" s="37" t="s">
        <v>17</v>
      </c>
    </row>
    <row r="76" spans="1:14" x14ac:dyDescent="0.25">
      <c r="A76" s="24" t="s">
        <v>18</v>
      </c>
      <c r="B76" s="8">
        <v>-0.23089238437636744</v>
      </c>
      <c r="C76" s="8">
        <v>-2.8429810401205489E-2</v>
      </c>
      <c r="D76" s="8">
        <v>0.10221707722165198</v>
      </c>
      <c r="E76" s="8">
        <v>-0.22137961184114424</v>
      </c>
      <c r="F76" s="8">
        <v>-8.5678449909241367E-2</v>
      </c>
      <c r="G76" s="8">
        <v>-0.1240259874775366</v>
      </c>
      <c r="H76" s="8">
        <v>-0.11941670066088186</v>
      </c>
      <c r="I76" s="8">
        <v>-5.6010121040992615E-2</v>
      </c>
      <c r="J76" s="8">
        <v>1.7130595813515531E-2</v>
      </c>
      <c r="K76" s="8">
        <v>0.14289211119844358</v>
      </c>
      <c r="L76" s="8">
        <v>-6.2352826302678653E-2</v>
      </c>
      <c r="M76" s="8">
        <v>-0.10507746549789278</v>
      </c>
      <c r="N76" s="8">
        <v>-2.9946967593412453E-2</v>
      </c>
    </row>
    <row r="77" spans="1:14" x14ac:dyDescent="0.25">
      <c r="A77" s="24" t="s">
        <v>19</v>
      </c>
      <c r="B77" s="8">
        <v>-7.9482309091397849E-2</v>
      </c>
      <c r="C77" s="8">
        <v>-3.3495914473154989E-2</v>
      </c>
      <c r="D77" s="8">
        <v>0.57809380385765341</v>
      </c>
      <c r="E77" s="8">
        <v>-0.83680379113626113</v>
      </c>
      <c r="F77" s="8">
        <v>-6.5812359039643484E-2</v>
      </c>
      <c r="G77" s="8">
        <v>-0.12632387244461837</v>
      </c>
      <c r="H77" s="8">
        <v>-4.2821466524973512E-2</v>
      </c>
      <c r="I77" s="8">
        <v>0.12288250338996334</v>
      </c>
      <c r="J77" s="8">
        <v>-0.17105592718753357</v>
      </c>
      <c r="K77" s="8">
        <v>-1.3816007970773859E-2</v>
      </c>
      <c r="L77" s="8">
        <v>-0.93509814763616261</v>
      </c>
      <c r="M77" s="8">
        <v>-8.7173454371877235E-2</v>
      </c>
      <c r="N77" s="8">
        <v>3.2011827902294003E-2</v>
      </c>
    </row>
    <row r="78" spans="1:14" x14ac:dyDescent="0.25">
      <c r="A78" s="24" t="s">
        <v>20</v>
      </c>
      <c r="B78" s="8">
        <v>0.26099132840705863</v>
      </c>
      <c r="C78" s="8">
        <v>-1.4155625529575937E-2</v>
      </c>
      <c r="D78" s="8">
        <v>-0.11221479241984471</v>
      </c>
      <c r="E78" s="8">
        <v>-0.11444465252215773</v>
      </c>
      <c r="F78" s="8">
        <v>0.10170883303995572</v>
      </c>
      <c r="G78" s="8">
        <v>-0.10388372524672011</v>
      </c>
      <c r="H78" s="8">
        <v>-0.14380151850239767</v>
      </c>
      <c r="I78" s="8">
        <v>-0.1080774435361895</v>
      </c>
      <c r="J78" s="8">
        <v>2.4577929798047703E-2</v>
      </c>
      <c r="K78" s="8">
        <v>8.6301292212086614E-2</v>
      </c>
      <c r="L78" s="8">
        <v>9.0960062106443459E-2</v>
      </c>
      <c r="M78" s="8">
        <v>-9.9175472522369787E-2</v>
      </c>
      <c r="N78" s="8">
        <v>-1.010624583275831E-2</v>
      </c>
    </row>
    <row r="80" spans="1:14" x14ac:dyDescent="0.25">
      <c r="A80" t="s">
        <v>25</v>
      </c>
    </row>
    <row r="83" spans="1:15" x14ac:dyDescent="0.25">
      <c r="A83" t="s">
        <v>65</v>
      </c>
    </row>
    <row r="84" spans="1:15" ht="180" x14ac:dyDescent="0.25">
      <c r="A84" s="3" t="s">
        <v>2</v>
      </c>
      <c r="B84" s="24" t="s">
        <v>3</v>
      </c>
      <c r="C84" s="24" t="s">
        <v>4</v>
      </c>
      <c r="D84" s="24" t="s">
        <v>5</v>
      </c>
      <c r="E84" s="24" t="s">
        <v>6</v>
      </c>
      <c r="F84" s="24" t="s">
        <v>7</v>
      </c>
      <c r="G84" s="24" t="s">
        <v>8</v>
      </c>
      <c r="H84" s="24" t="s">
        <v>9</v>
      </c>
      <c r="I84" s="24" t="s">
        <v>10</v>
      </c>
      <c r="J84" s="24" t="s">
        <v>11</v>
      </c>
      <c r="K84" s="24" t="s">
        <v>12</v>
      </c>
      <c r="L84" s="24" t="s">
        <v>13</v>
      </c>
      <c r="M84" s="24" t="s">
        <v>14</v>
      </c>
      <c r="N84" s="24" t="s">
        <v>15</v>
      </c>
    </row>
    <row r="85" spans="1:15" x14ac:dyDescent="0.25">
      <c r="A85" s="3" t="s">
        <v>16</v>
      </c>
      <c r="B85" s="37" t="s">
        <v>17</v>
      </c>
      <c r="C85" s="37" t="s">
        <v>17</v>
      </c>
      <c r="D85" s="37" t="s">
        <v>17</v>
      </c>
      <c r="E85" s="37" t="s">
        <v>17</v>
      </c>
      <c r="F85" s="37" t="s">
        <v>17</v>
      </c>
      <c r="G85" s="37" t="s">
        <v>17</v>
      </c>
      <c r="H85" s="37" t="s">
        <v>17</v>
      </c>
      <c r="I85" s="37" t="s">
        <v>17</v>
      </c>
      <c r="J85" s="37" t="s">
        <v>17</v>
      </c>
      <c r="K85" s="37" t="s">
        <v>17</v>
      </c>
      <c r="L85" s="37" t="s">
        <v>17</v>
      </c>
      <c r="M85" s="37" t="s">
        <v>17</v>
      </c>
      <c r="N85" s="37" t="s">
        <v>17</v>
      </c>
      <c r="O85" t="s">
        <v>44</v>
      </c>
    </row>
    <row r="86" spans="1:15" x14ac:dyDescent="0.25">
      <c r="A86" s="24" t="s">
        <v>18</v>
      </c>
      <c r="B86" s="20">
        <v>7.8405190889584558E-3</v>
      </c>
      <c r="C86" s="20">
        <v>8.4788879106986126E-2</v>
      </c>
      <c r="D86" s="20">
        <v>4.8868498675429708E-2</v>
      </c>
      <c r="E86" s="20">
        <v>9.9013544153453373E-3</v>
      </c>
      <c r="F86" s="20">
        <v>0.16115218868516679</v>
      </c>
      <c r="G86" s="20">
        <v>7.9128707215408239E-2</v>
      </c>
      <c r="H86" s="20">
        <v>5.6842871496789731E-2</v>
      </c>
      <c r="I86" s="20">
        <v>0.1239485393240619</v>
      </c>
      <c r="J86" s="20">
        <v>0.38046515611259624</v>
      </c>
      <c r="K86" s="20">
        <v>3.9994245541589757E-2</v>
      </c>
      <c r="L86" s="20">
        <v>8.4726899507779542E-4</v>
      </c>
      <c r="M86" s="20">
        <v>6.221870635454904E-3</v>
      </c>
      <c r="N86" s="20">
        <v>1</v>
      </c>
      <c r="O86" s="22">
        <v>0.97518908615802835</v>
      </c>
    </row>
    <row r="87" spans="1:15" x14ac:dyDescent="0.25">
      <c r="A87" s="24" t="s">
        <v>19</v>
      </c>
      <c r="B87" s="20">
        <v>3.3746898380226528E-2</v>
      </c>
      <c r="C87" s="20">
        <v>0.14547511253445225</v>
      </c>
      <c r="D87" s="20">
        <v>0.14742943310722925</v>
      </c>
      <c r="E87" s="20">
        <v>1.2721606260601948E-2</v>
      </c>
      <c r="F87" s="20">
        <v>0.22728852327672111</v>
      </c>
      <c r="G87" s="20">
        <v>3.2576491270909787E-2</v>
      </c>
      <c r="H87" s="20">
        <v>6.9588882321115611E-2</v>
      </c>
      <c r="I87" s="20">
        <v>0.20203865991290704</v>
      </c>
      <c r="J87" s="20">
        <v>2.9890495041383663E-2</v>
      </c>
      <c r="K87" s="20">
        <v>7.7677051803987318E-2</v>
      </c>
      <c r="L87" s="20">
        <v>2.4256416154266213E-4</v>
      </c>
      <c r="M87" s="20">
        <v>2.1324313416449383E-2</v>
      </c>
      <c r="N87" s="20">
        <v>1</v>
      </c>
      <c r="O87" s="22">
        <v>0.93196464926870604</v>
      </c>
    </row>
    <row r="88" spans="1:15" x14ac:dyDescent="0.25">
      <c r="A88" s="24" t="s">
        <v>20</v>
      </c>
      <c r="B88" s="20">
        <v>2.1778429720839946E-3</v>
      </c>
      <c r="C88" s="20">
        <v>8.7666944787994458E-2</v>
      </c>
      <c r="D88" s="20">
        <v>8.3955586745663637E-3</v>
      </c>
      <c r="E88" s="20">
        <v>5.5437224304762372E-3</v>
      </c>
      <c r="F88" s="20">
        <v>4.0569265492424726E-2</v>
      </c>
      <c r="G88" s="20">
        <v>9.868105041498107E-2</v>
      </c>
      <c r="H88" s="20">
        <v>4.7139529563907753E-2</v>
      </c>
      <c r="I88" s="20">
        <v>9.7862214770253503E-2</v>
      </c>
      <c r="J88" s="20">
        <v>0.5918008731079033</v>
      </c>
      <c r="K88" s="20">
        <v>1.6213022011723029E-2</v>
      </c>
      <c r="L88" s="20">
        <v>8.6813692871354296E-4</v>
      </c>
      <c r="M88" s="20">
        <v>3.3426331811692296E-3</v>
      </c>
      <c r="N88" s="20">
        <v>1</v>
      </c>
      <c r="O88" s="22">
        <v>0.9883284588237542</v>
      </c>
    </row>
    <row r="89" spans="1:15" x14ac:dyDescent="0.25">
      <c r="A89" s="32" t="s">
        <v>55</v>
      </c>
      <c r="B89" s="20">
        <v>5.2716858032923336E-3</v>
      </c>
      <c r="C89" s="20">
        <v>9.3171367061080257E-2</v>
      </c>
      <c r="D89" s="20">
        <v>2.1632624404987595E-2</v>
      </c>
      <c r="E89" s="20">
        <v>5.9849791392723607E-3</v>
      </c>
      <c r="F89" s="20">
        <v>6.0924435007851663E-2</v>
      </c>
      <c r="G89" s="20">
        <v>8.8007878972222967E-2</v>
      </c>
      <c r="H89" s="20">
        <v>4.6482839770744522E-2</v>
      </c>
      <c r="I89" s="20">
        <v>0.10372576287685761</v>
      </c>
      <c r="J89" s="20">
        <v>0.5460365876515485</v>
      </c>
      <c r="K89" s="20">
        <v>2.2945161042643075E-2</v>
      </c>
      <c r="L89" s="20">
        <v>8.466006347960292E-4</v>
      </c>
      <c r="M89" s="20">
        <v>4.969924884988452E-3</v>
      </c>
      <c r="N89" s="20">
        <v>1</v>
      </c>
      <c r="O89" s="22">
        <v>0.98292665678793623</v>
      </c>
    </row>
    <row r="92" spans="1:15" x14ac:dyDescent="0.25">
      <c r="A92" s="2"/>
    </row>
    <row r="93" spans="1:15" x14ac:dyDescent="0.25">
      <c r="A93" s="2"/>
    </row>
    <row r="94" spans="1:15" x14ac:dyDescent="0.25">
      <c r="A94" s="2"/>
    </row>
    <row r="95" spans="1:15" x14ac:dyDescent="0.25">
      <c r="A95" s="2"/>
    </row>
    <row r="96" spans="1:15" x14ac:dyDescent="0.25">
      <c r="A96" s="2"/>
    </row>
    <row r="97" spans="1:1" x14ac:dyDescent="0.25">
      <c r="A97" s="2"/>
    </row>
  </sheetData>
  <mergeCells count="8">
    <mergeCell ref="B75:N75"/>
    <mergeCell ref="B85:N85"/>
    <mergeCell ref="B5:N5"/>
    <mergeCell ref="B18:N18"/>
    <mergeCell ref="B31:N31"/>
    <mergeCell ref="B44:N44"/>
    <mergeCell ref="B57:N57"/>
    <mergeCell ref="B67:N67"/>
  </mergeCells>
  <conditionalFormatting sqref="B68:N71">
    <cfRule type="cellIs" dxfId="8" priority="5" operator="lessThan">
      <formula>0</formula>
    </cfRule>
  </conditionalFormatting>
  <conditionalFormatting sqref="B76:N78">
    <cfRule type="cellIs" dxfId="7" priority="2" operator="lessThan">
      <formula>0</formula>
    </cfRule>
  </conditionalFormatting>
  <hyperlinks>
    <hyperlink ref="A1" location="A10" display="Esportazioni per provincia, branca di attività economica e trimestre  "/>
    <hyperlink ref="A40" location="A11" display="Esportazioni per provincia, branca di attività economica e trimestre  "/>
    <hyperlink ref="A53" location="A10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G12" sqref="G12"/>
    </sheetView>
  </sheetViews>
  <sheetFormatPr defaultRowHeight="15" x14ac:dyDescent="0.25"/>
  <sheetData>
    <row r="1" spans="1:14" x14ac:dyDescent="0.25">
      <c r="A1" s="2" t="s">
        <v>87</v>
      </c>
    </row>
    <row r="2" spans="1:14" ht="330" x14ac:dyDescent="0.25">
      <c r="A2" s="3" t="s">
        <v>2</v>
      </c>
      <c r="B2" s="36" t="s">
        <v>3</v>
      </c>
      <c r="C2" s="36" t="s">
        <v>4</v>
      </c>
      <c r="D2" s="36" t="s">
        <v>5</v>
      </c>
      <c r="E2" s="36" t="s">
        <v>6</v>
      </c>
      <c r="F2" s="36" t="s">
        <v>7</v>
      </c>
      <c r="G2" s="36" t="s">
        <v>8</v>
      </c>
      <c r="H2" s="36" t="s">
        <v>9</v>
      </c>
      <c r="I2" s="36" t="s">
        <v>10</v>
      </c>
      <c r="J2" s="36" t="s">
        <v>11</v>
      </c>
      <c r="K2" s="36" t="s">
        <v>12</v>
      </c>
      <c r="L2" s="36" t="s">
        <v>13</v>
      </c>
      <c r="M2" s="36" t="s">
        <v>14</v>
      </c>
      <c r="N2" s="36" t="s">
        <v>15</v>
      </c>
    </row>
    <row r="3" spans="1:14" x14ac:dyDescent="0.25">
      <c r="A3" s="3" t="s">
        <v>16</v>
      </c>
      <c r="B3" s="38" t="s">
        <v>17</v>
      </c>
      <c r="C3" s="39" t="s">
        <v>17</v>
      </c>
      <c r="D3" s="39" t="s">
        <v>17</v>
      </c>
      <c r="E3" s="39" t="s">
        <v>17</v>
      </c>
      <c r="F3" s="39" t="s">
        <v>17</v>
      </c>
      <c r="G3" s="39" t="s">
        <v>17</v>
      </c>
      <c r="H3" s="39" t="s">
        <v>17</v>
      </c>
      <c r="I3" s="39" t="s">
        <v>17</v>
      </c>
      <c r="J3" s="39" t="s">
        <v>17</v>
      </c>
      <c r="K3" s="39" t="s">
        <v>17</v>
      </c>
      <c r="L3" s="39" t="s">
        <v>17</v>
      </c>
      <c r="M3" s="39" t="s">
        <v>17</v>
      </c>
      <c r="N3" s="40" t="s">
        <v>17</v>
      </c>
    </row>
    <row r="4" spans="1:14" x14ac:dyDescent="0.25">
      <c r="A4" s="36" t="s">
        <v>18</v>
      </c>
      <c r="B4" s="8">
        <v>0.18500064269651087</v>
      </c>
      <c r="C4" s="8">
        <v>5.7106119352824725E-2</v>
      </c>
      <c r="D4" s="8">
        <v>0.25024495733779795</v>
      </c>
      <c r="E4" s="8">
        <v>-0.29753365465333376</v>
      </c>
      <c r="F4" s="8">
        <v>0.31971091483529201</v>
      </c>
      <c r="G4" s="8">
        <v>-0.18529941219186777</v>
      </c>
      <c r="H4" s="8">
        <v>-0.12154576955013538</v>
      </c>
      <c r="I4" s="8">
        <v>-0.11851382612704792</v>
      </c>
      <c r="J4" s="8">
        <v>0.26496671216624923</v>
      </c>
      <c r="K4" s="8">
        <v>8.1438334241297913E-2</v>
      </c>
      <c r="L4" s="8">
        <v>-0.27200621307015588</v>
      </c>
      <c r="M4" s="8">
        <v>-2.8535920707337216E-2</v>
      </c>
      <c r="N4" s="8">
        <v>0.13671374729069447</v>
      </c>
    </row>
    <row r="5" spans="1:14" x14ac:dyDescent="0.25">
      <c r="A5" s="36" t="s">
        <v>19</v>
      </c>
      <c r="B5" s="8">
        <v>0.17410446722642298</v>
      </c>
      <c r="C5" s="8">
        <v>4.8190235199459003E-2</v>
      </c>
      <c r="D5" s="8">
        <v>1.440171196354705</v>
      </c>
      <c r="E5" s="8">
        <v>-0.9259636128013905</v>
      </c>
      <c r="F5" s="8">
        <v>5.8225656871523895E-2</v>
      </c>
      <c r="G5" s="8">
        <v>-0.19727776527139587</v>
      </c>
      <c r="H5" s="8">
        <v>-6.2306436839037339E-2</v>
      </c>
      <c r="I5" s="8">
        <v>-3.0970392469107048E-2</v>
      </c>
      <c r="J5" s="8">
        <v>1.589775704812469E-2</v>
      </c>
      <c r="K5" s="8">
        <v>-0.21470078922445546</v>
      </c>
      <c r="L5" s="8">
        <v>-1</v>
      </c>
      <c r="M5" s="8">
        <v>0.60304667536161749</v>
      </c>
      <c r="N5" s="8">
        <v>0.13688577867149571</v>
      </c>
    </row>
    <row r="6" spans="1:14" x14ac:dyDescent="0.25">
      <c r="A6" s="36" t="s">
        <v>20</v>
      </c>
      <c r="B6" s="8">
        <v>6.2203927295301956E-2</v>
      </c>
      <c r="C6" s="8">
        <v>0.113483640569307</v>
      </c>
      <c r="D6" s="8">
        <v>-0.26172060505841488</v>
      </c>
      <c r="E6" s="8">
        <v>-0.10223800645513792</v>
      </c>
      <c r="F6" s="8">
        <v>-0.27194758618568121</v>
      </c>
      <c r="G6" s="8">
        <v>-8.7076861681976273E-2</v>
      </c>
      <c r="H6" s="8">
        <v>-2.8661580070670684E-2</v>
      </c>
      <c r="I6" s="8">
        <v>-0.20417036771043295</v>
      </c>
      <c r="J6" s="8">
        <v>0.28418704973097014</v>
      </c>
      <c r="K6" s="8">
        <v>0.12666921784977783</v>
      </c>
      <c r="L6" s="8">
        <v>-0.37952333586878084</v>
      </c>
      <c r="M6" s="8">
        <v>-0.13897502450608173</v>
      </c>
      <c r="N6" s="8">
        <v>0.12241440217888266</v>
      </c>
    </row>
    <row r="7" spans="1:14" ht="30" x14ac:dyDescent="0.25">
      <c r="A7" s="36" t="s">
        <v>55</v>
      </c>
      <c r="B7" s="8">
        <v>0.1400003010063286</v>
      </c>
      <c r="C7" s="8">
        <v>0.10385927264998553</v>
      </c>
      <c r="D7" s="8">
        <v>0.51690448882312867</v>
      </c>
      <c r="E7" s="8">
        <v>-0.45083570618179553</v>
      </c>
      <c r="F7" s="8">
        <v>-0.16228935170481587</v>
      </c>
      <c r="G7" s="8">
        <v>-9.1430135876322663E-2</v>
      </c>
      <c r="H7" s="8">
        <v>-3.4369739208861806E-2</v>
      </c>
      <c r="I7" s="8">
        <v>-0.17371222074228759</v>
      </c>
      <c r="J7" s="8">
        <v>0.28225560445756948</v>
      </c>
      <c r="K7" s="8">
        <v>1.2110912570891787E-2</v>
      </c>
      <c r="L7" s="8">
        <v>-0.45624113353957652</v>
      </c>
      <c r="M7" s="8">
        <v>0.15829821340542893</v>
      </c>
      <c r="N7" s="8">
        <v>0.1238163279081952</v>
      </c>
    </row>
  </sheetData>
  <mergeCells count="1">
    <mergeCell ref="B3:N3"/>
  </mergeCells>
  <conditionalFormatting sqref="B4:N7">
    <cfRule type="cellIs" dxfId="6" priority="1" operator="less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8"/>
  <sheetViews>
    <sheetView zoomScaleNormal="100" workbookViewId="0">
      <selection activeCell="E86" sqref="E86"/>
    </sheetView>
  </sheetViews>
  <sheetFormatPr defaultColWidth="8.7109375" defaultRowHeight="15" x14ac:dyDescent="0.25"/>
  <cols>
    <col min="1" max="1" width="10.85546875" customWidth="1"/>
    <col min="2" max="14" width="12.7109375" customWidth="1"/>
    <col min="15" max="16" width="11.42578125" customWidth="1"/>
    <col min="17" max="30" width="12.7109375" customWidth="1"/>
  </cols>
  <sheetData>
    <row r="1" spans="1:30" x14ac:dyDescent="0.25">
      <c r="A1" s="2" t="str">
        <f>'2022-Q1 Q2 Q3 q4'!A53</f>
        <v xml:space="preserve">Esportazioni per provincia, branca di attività economica e trimestre  </v>
      </c>
      <c r="Q1" t="str">
        <f>'2021 q1q2q3q4'!A53</f>
        <v xml:space="preserve">Esportazioni per provincia, branca di attività economica e trimestre  </v>
      </c>
    </row>
    <row r="2" spans="1:30" x14ac:dyDescent="0.25">
      <c r="A2" s="2" t="str">
        <f>+'2023-Q1 Q2 Q3 Q4 '!A54</f>
        <v>Trimestre: 2023-q1 q2 Q3-Q4</v>
      </c>
      <c r="Q2" t="str">
        <f>+'2022-Q1 Q2 Q3 q4'!A54</f>
        <v xml:space="preserve">Trimestre: 2022-q1 q2 Q3q4  </v>
      </c>
    </row>
    <row r="3" spans="1:30" x14ac:dyDescent="0.25">
      <c r="A3" s="2"/>
    </row>
    <row r="4" spans="1:30" ht="260.25" customHeight="1" x14ac:dyDescent="0.25">
      <c r="A4" s="16" t="str">
        <f>+'2023-Q1 Q2 Q3 Q4 '!A56</f>
        <v xml:space="preserve">Branche di attività economica  </v>
      </c>
      <c r="B4" s="26" t="str">
        <f>+'2023-Q1 Q2 Q3 Q4 '!B56</f>
        <v xml:space="preserve">Agricoltura  </v>
      </c>
      <c r="C4" s="26" t="str">
        <f>+'2023-Q1 Q2 Q3 Q4 '!C56</f>
        <v xml:space="preserve">Industrie alimentari, delle bevande e del tabacco  </v>
      </c>
      <c r="D4" s="26" t="str">
        <f>+'2023-Q1 Q2 Q3 Q4 '!D56</f>
        <v xml:space="preserve">Industrie tessili, confezione di articoli di abbigliamento e di articoli in pelle e simili  </v>
      </c>
      <c r="E4" s="26" t="str">
        <f>+'2023-Q1 Q2 Q3 Q4 '!E56</f>
        <v xml:space="preserve">Industria del legno, della carta, editoria  </v>
      </c>
      <c r="F4" s="26" t="str">
        <f>+'2023-Q1 Q2 Q3 Q4 '!F56</f>
        <v xml:space="preserve">Fabbricazione di coke e prodotti derivanti dalla raffinazione del petrolio, fabbricazione di prodotti chimici e farmaceutici  </v>
      </c>
      <c r="G4" s="26" t="str">
        <f>+'2023-Q1 Q2 Q3 Q4 '!G56</f>
        <v xml:space="preserve">Fabbricazione di articoli in gomma e materie plastiche e altri prodotti della lavorazione di minerali non metalliferi  </v>
      </c>
      <c r="H4" s="26" t="str">
        <f>+'2023-Q1 Q2 Q3 Q4 '!H56</f>
        <v xml:space="preserve">Attività metallurgiche, fabbricazione di prodotti in metallo, esclusi macchinari e attrezzature  </v>
      </c>
      <c r="I4" s="26" t="str">
        <f>+'2023-Q1 Q2 Q3 Q4 '!I56</f>
        <v xml:space="preserve">Fabbricazione di computer e prodotti di elettronica e ottica, fabbricazione di apparecchiature elettriche, fabbricazione di macchinari e apparecchiature n.c.a  </v>
      </c>
      <c r="J4" s="26" t="str">
        <f>+'2023-Q1 Q2 Q3 Q4 '!J56</f>
        <v xml:space="preserve">Fabbricazione di mezzi di trasporto  </v>
      </c>
      <c r="K4" s="26" t="str">
        <f>+'2023-Q1 Q2 Q3 Q4 '!K56</f>
        <v xml:space="preserve">Fabbricazione di mobili, altre industrie manifatturiere, riparazione e installazione di macchine e apparecchiature  </v>
      </c>
      <c r="L4" s="26" t="str">
        <f>+'2023-Q1 Q2 Q3 Q4 '!L56</f>
        <v xml:space="preserve">Industrie non manifatturiere  </v>
      </c>
      <c r="M4" s="26" t="str">
        <f>+'2023-Q1 Q2 Q3 Q4 '!M56</f>
        <v xml:space="preserve">Altri prodotti  </v>
      </c>
      <c r="N4" s="26" t="str">
        <f>+'2023-Q1 Q2 Q3 Q4 '!N56</f>
        <v xml:space="preserve">Totale  </v>
      </c>
      <c r="Q4" s="16" t="str">
        <f>+'2022-Q1 Q2 q3'!A56</f>
        <v xml:space="preserve">Branche di attività economica  </v>
      </c>
      <c r="R4" s="26" t="str">
        <f>'2021 q1q2q3q4'!B56</f>
        <v xml:space="preserve">Agricoltura  </v>
      </c>
      <c r="S4" s="26" t="str">
        <f>'2021 q1q2q3q4'!C56</f>
        <v xml:space="preserve">Industrie alimentari, delle bevande e del tabacco  </v>
      </c>
      <c r="T4" s="26" t="str">
        <f>'2021 q1q2q3q4'!D56</f>
        <v xml:space="preserve">Industrie tessili, confezione di articoli di abbigliamento e di articoli in pelle e simili  </v>
      </c>
      <c r="U4" s="26" t="str">
        <f>'2021 q1q2q3q4'!E56</f>
        <v xml:space="preserve">Industria del legno, della carta, editoria  </v>
      </c>
      <c r="V4" s="26" t="str">
        <f>'2021 q1q2q3q4'!F56</f>
        <v xml:space="preserve">Fabbricazione di coke e prodotti derivanti dalla raffinazione del petrolio, fabbricazione di prodotti chimici e farmaceutici  </v>
      </c>
      <c r="W4" s="26" t="str">
        <f>'2021 q1q2q3q4'!G56</f>
        <v xml:space="preserve">Fabbricazione di articoli in gomma e materie plastiche e altri prodotti della lavorazione di minerali non metalliferi  </v>
      </c>
      <c r="X4" s="26" t="str">
        <f>'2021 q1q2q3q4'!H56</f>
        <v xml:space="preserve">Attività metallurgiche, fabbricazione di prodotti in metallo, esclusi macchinari e attrezzature  </v>
      </c>
      <c r="Y4" s="26" t="str">
        <f>'2021 q1q2q3q4'!I56</f>
        <v xml:space="preserve">Fabbricazione di computer e prodotti di elettronica e ottica, fabbricazione di apparecchiature elettriche, fabbricazione di macchinari e apparecchiature n.c.a  </v>
      </c>
      <c r="Z4" s="26" t="str">
        <f>'2021 q1q2q3q4'!J56</f>
        <v xml:space="preserve">Fabbricazione di mezzi di trasporto  </v>
      </c>
      <c r="AA4" s="26" t="str">
        <f>'2021 q1q2q3q4'!K56</f>
        <v xml:space="preserve">Fabbricazione di mobili, altre industrie manifatturiere, riparazione e installazione di macchine e apparecchiature  </v>
      </c>
      <c r="AB4" s="26" t="str">
        <f>'2021 q1q2q3q4'!L56</f>
        <v xml:space="preserve">Industrie non manifatturiere  </v>
      </c>
      <c r="AC4" s="26" t="str">
        <f>'2021 q1q2q3q4'!M56</f>
        <v xml:space="preserve">Altri prodotti  </v>
      </c>
      <c r="AD4" s="26" t="str">
        <f>'2021 q1q2q3q4'!N56</f>
        <v xml:space="preserve">Totale  </v>
      </c>
    </row>
    <row r="5" spans="1:30" x14ac:dyDescent="0.25">
      <c r="A5" s="16" t="str">
        <f>+'2023-Q1 Q2 Q3 Q4 '!A57</f>
        <v xml:space="preserve">Territorio di riferimento  </v>
      </c>
      <c r="B5" s="37" t="str">
        <f>'2022-Q1 Q2 Q3 q4'!B57</f>
        <v xml:space="preserve">  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Q5" s="3" t="str">
        <f>+'2022-Q1 Q2 q3'!A57</f>
        <v xml:space="preserve">Territorio di riferimento  </v>
      </c>
      <c r="R5" s="37" t="str">
        <f>'2021 q1q2q3q4'!B57</f>
        <v xml:space="preserve">  </v>
      </c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</row>
    <row r="6" spans="1:30" x14ac:dyDescent="0.25">
      <c r="A6" s="26" t="str">
        <f>+'2023-Q1 Q2 Q3 Q4 '!A58</f>
        <v xml:space="preserve">Abruzzo  </v>
      </c>
      <c r="B6" s="5">
        <f>+'2023-Q1 Q2 Q3 Q4 '!B58</f>
        <v>78963.570000000007</v>
      </c>
      <c r="C6" s="5">
        <f>+'2023-Q1 Q2 Q3 Q4 '!C58</f>
        <v>853927.21000000008</v>
      </c>
      <c r="D6" s="5">
        <f>+'2023-Q1 Q2 Q3 Q4 '!D58</f>
        <v>492165.26</v>
      </c>
      <c r="E6" s="5">
        <f>+'2023-Q1 Q2 Q3 Q4 '!E58</f>
        <v>99718.69</v>
      </c>
      <c r="F6" s="5">
        <f>+'2023-Q1 Q2 Q3 Q4 '!F58</f>
        <v>1622998.6800000002</v>
      </c>
      <c r="G6" s="5">
        <f>+'2023-Q1 Q2 Q3 Q4 '!G58</f>
        <v>796922.3899999999</v>
      </c>
      <c r="H6" s="5">
        <f>+'2023-Q1 Q2 Q3 Q4 '!H58</f>
        <v>572476.9</v>
      </c>
      <c r="I6" s="5">
        <f>+'2023-Q1 Q2 Q3 Q4 '!I58</f>
        <v>1248312.6499999999</v>
      </c>
      <c r="J6" s="5">
        <f>+'2023-Q1 Q2 Q3 Q4 '!J58</f>
        <v>3831747.19</v>
      </c>
      <c r="K6" s="5">
        <f>+'2023-Q1 Q2 Q3 Q4 '!K58</f>
        <v>402790.73</v>
      </c>
      <c r="L6" s="5">
        <f>+'2023-Q1 Q2 Q3 Q4 '!L58</f>
        <v>8533.0299999999988</v>
      </c>
      <c r="M6" s="5">
        <f>+'2023-Q1 Q2 Q3 Q4 '!M58</f>
        <v>62661.81</v>
      </c>
      <c r="N6" s="5">
        <f>+'2023-Q1 Q2 Q3 Q4 '!N58</f>
        <v>10071217.109999999</v>
      </c>
      <c r="O6" s="18">
        <f>+(N6-AD6)/AD6</f>
        <v>0.13671374729069447</v>
      </c>
      <c r="Q6" s="27" t="s">
        <v>18</v>
      </c>
      <c r="R6" s="5">
        <f>+'2022-Q1 Q2 Q3 q4'!B58</f>
        <v>72344.52</v>
      </c>
      <c r="S6" s="5">
        <f>+'2022-Q1 Q2 Q3 q4'!C58</f>
        <v>789842.55999999994</v>
      </c>
      <c r="T6" s="5">
        <f>+'2022-Q1 Q2 Q3 q4'!D58</f>
        <v>405329.24</v>
      </c>
      <c r="U6" s="5">
        <f>+'2022-Q1 Q2 Q3 q4'!E58</f>
        <v>108755.07</v>
      </c>
      <c r="V6" s="5">
        <f>+'2022-Q1 Q2 Q3 q4'!F58</f>
        <v>1313044.04</v>
      </c>
      <c r="W6" s="5">
        <f>+'2022-Q1 Q2 Q3 q4'!G58</f>
        <v>760751.53</v>
      </c>
      <c r="X6" s="5">
        <f>+'2022-Q1 Q2 Q3 q4'!H58</f>
        <v>637380.43999999994</v>
      </c>
      <c r="Y6" s="5">
        <f>+'2022-Q1 Q2 Q3 q4'!I58</f>
        <v>1205301.71</v>
      </c>
      <c r="Z6" s="5">
        <f>+'2022-Q1 Q2 Q3 q4'!J58</f>
        <v>3133436.0999999996</v>
      </c>
      <c r="AA6" s="5">
        <f>+'2022-Q1 Q2 Q3 q4'!K58</f>
        <v>354299.26</v>
      </c>
      <c r="AB6" s="5">
        <f>+'2022-Q1 Q2 Q3 q4'!L58</f>
        <v>7466.7599999999993</v>
      </c>
      <c r="AC6" s="5">
        <f>+'2022-Q1 Q2 Q3 q4'!M58</f>
        <v>71990.13</v>
      </c>
      <c r="AD6" s="5">
        <f>+'2022-Q1 Q2 Q3 q4'!N58</f>
        <v>8859941.3300000001</v>
      </c>
    </row>
    <row r="7" spans="1:30" x14ac:dyDescent="0.25">
      <c r="A7" s="26" t="str">
        <f>+'2023-Q1 Q2 Q3 Q4 '!A59</f>
        <v xml:space="preserve">Pescara  </v>
      </c>
      <c r="B7" s="5">
        <f>+'2023-Q1 Q2 Q3 Q4 '!B59</f>
        <v>21435.09</v>
      </c>
      <c r="C7" s="5">
        <f>+'2023-Q1 Q2 Q3 Q4 '!C59</f>
        <v>92401.739999999991</v>
      </c>
      <c r="D7" s="5">
        <f>+'2023-Q1 Q2 Q3 Q4 '!D59</f>
        <v>93643.069999999992</v>
      </c>
      <c r="E7" s="5">
        <f>+'2023-Q1 Q2 Q3 Q4 '!E59</f>
        <v>8080.41</v>
      </c>
      <c r="F7" s="5">
        <f>+'2023-Q1 Q2 Q3 Q4 '!F59</f>
        <v>144367.34</v>
      </c>
      <c r="G7" s="5">
        <f>+'2023-Q1 Q2 Q3 Q4 '!G59</f>
        <v>20691.68</v>
      </c>
      <c r="H7" s="5">
        <f>+'2023-Q1 Q2 Q3 Q4 '!H59</f>
        <v>44200.92</v>
      </c>
      <c r="I7" s="5">
        <f>+'2023-Q1 Q2 Q3 Q4 '!I59</f>
        <v>128329.32999999999</v>
      </c>
      <c r="J7" s="5">
        <f>+'2023-Q1 Q2 Q3 Q4 '!J59</f>
        <v>18985.61</v>
      </c>
      <c r="K7" s="5">
        <f>+'2023-Q1 Q2 Q3 Q4 '!K59</f>
        <v>49338.3</v>
      </c>
      <c r="L7" s="5">
        <f>+'2023-Q1 Q2 Q3 Q4 '!L59</f>
        <v>154.07000000000002</v>
      </c>
      <c r="M7" s="5">
        <f>+'2023-Q1 Q2 Q3 Q4 '!M59</f>
        <v>13544.61</v>
      </c>
      <c r="N7" s="5">
        <f>+'2023-Q1 Q2 Q3 Q4 '!N59</f>
        <v>635172.15</v>
      </c>
      <c r="O7" s="18">
        <f t="shared" ref="O7:O8" si="0">+(N7-AD7)/AD7</f>
        <v>0.13688577867149571</v>
      </c>
      <c r="Q7" s="27" t="s">
        <v>19</v>
      </c>
      <c r="R7" s="5">
        <f>+'2022-Q1 Q2 Q3 q4'!B59</f>
        <v>16957.52</v>
      </c>
      <c r="S7" s="5">
        <f>+'2022-Q1 Q2 Q3 q4'!C59</f>
        <v>95389.250000000015</v>
      </c>
      <c r="T7" s="5">
        <f>+'2022-Q1 Q2 Q3 q4'!D59</f>
        <v>46633.03</v>
      </c>
      <c r="U7" s="5">
        <f>+'2022-Q1 Q2 Q3 q4'!E59</f>
        <v>3658.61</v>
      </c>
      <c r="V7" s="5">
        <f>+'2022-Q1 Q2 Q3 q4'!F59</f>
        <v>103162.49</v>
      </c>
      <c r="W7" s="5">
        <f>+'2022-Q1 Q2 Q3 q4'!G59</f>
        <v>19943.550000000003</v>
      </c>
      <c r="X7" s="5">
        <f>+'2022-Q1 Q2 Q3 q4'!H59</f>
        <v>39163.490000000005</v>
      </c>
      <c r="Y7" s="5">
        <f>+'2022-Q1 Q2 Q3 q4'!I59</f>
        <v>148416.31</v>
      </c>
      <c r="Z7" s="5">
        <f>+'2022-Q1 Q2 Q3 q4'!J59</f>
        <v>22570.44</v>
      </c>
      <c r="AA7" s="5">
        <f>+'2022-Q1 Q2 Q3 q4'!K59</f>
        <v>49184.82</v>
      </c>
      <c r="AB7" s="5">
        <f>+'2022-Q1 Q2 Q3 q4'!L59</f>
        <v>94.679999999999993</v>
      </c>
      <c r="AC7" s="5">
        <f>+'2022-Q1 Q2 Q3 q4'!M59</f>
        <v>13520.630000000001</v>
      </c>
      <c r="AD7" s="5">
        <f>+'2022-Q1 Q2 Q3 q4'!N59</f>
        <v>558694.78</v>
      </c>
    </row>
    <row r="8" spans="1:30" x14ac:dyDescent="0.25">
      <c r="A8" s="26" t="str">
        <f>+'2023-Q1 Q2 Q3 Q4 '!A60</f>
        <v xml:space="preserve">Chieti  </v>
      </c>
      <c r="B8" s="5">
        <f>+'2023-Q1 Q2 Q3 Q4 '!B60</f>
        <v>12731.710000000001</v>
      </c>
      <c r="C8" s="5">
        <f>+'2023-Q1 Q2 Q3 Q4 '!C60</f>
        <v>511459.64</v>
      </c>
      <c r="D8" s="5">
        <f>+'2023-Q1 Q2 Q3 Q4 '!D60</f>
        <v>46562.090000000004</v>
      </c>
      <c r="E8" s="5">
        <f>+'2023-Q1 Q2 Q3 Q4 '!E60</f>
        <v>30709.379999999997</v>
      </c>
      <c r="F8" s="5">
        <f>+'2023-Q1 Q2 Q3 Q4 '!F60</f>
        <v>250495.53</v>
      </c>
      <c r="G8" s="5">
        <f>+'2023-Q1 Q2 Q3 Q4 '!G60</f>
        <v>549704.15</v>
      </c>
      <c r="H8" s="5">
        <f>+'2023-Q1 Q2 Q3 Q4 '!H60</f>
        <v>257063.22</v>
      </c>
      <c r="I8" s="5">
        <f>+'2023-Q1 Q2 Q3 Q4 '!I60</f>
        <v>543937.1</v>
      </c>
      <c r="J8" s="5">
        <f>+'2023-Q1 Q2 Q3 Q4 '!J60</f>
        <v>3519981.54</v>
      </c>
      <c r="K8" s="5">
        <f>+'2023-Q1 Q2 Q3 Q4 '!K60</f>
        <v>99373.66</v>
      </c>
      <c r="L8" s="5">
        <f>+'2023-Q1 Q2 Q3 Q4 '!L60</f>
        <v>5332.9100000000008</v>
      </c>
      <c r="M8" s="5">
        <f>+'2023-Q1 Q2 Q3 Q4 '!M60</f>
        <v>18666.420000000002</v>
      </c>
      <c r="N8" s="5">
        <f>+'2023-Q1 Q2 Q3 Q4 '!N60</f>
        <v>5846018.3600000003</v>
      </c>
      <c r="O8" s="18">
        <f t="shared" si="0"/>
        <v>0.12241440217888266</v>
      </c>
      <c r="Q8" s="27" t="s">
        <v>20</v>
      </c>
      <c r="R8" s="5">
        <f>+'2022-Q1 Q2 Q3 q4'!B60</f>
        <v>13005.1</v>
      </c>
      <c r="S8" s="5">
        <f>+'2022-Q1 Q2 Q3 q4'!C60</f>
        <v>490444.55000000005</v>
      </c>
      <c r="T8" s="5">
        <f>+'2022-Q1 Q2 Q3 q4'!D60</f>
        <v>50801.929999999993</v>
      </c>
      <c r="U8" s="5">
        <f>+'2022-Q1 Q2 Q3 q4'!E60</f>
        <v>27707.840000000004</v>
      </c>
      <c r="V8" s="5">
        <f>+'2022-Q1 Q2 Q3 q4'!F60</f>
        <v>334307.65999999997</v>
      </c>
      <c r="W8" s="5">
        <f>+'2022-Q1 Q2 Q3 q4'!G60</f>
        <v>464438.16000000003</v>
      </c>
      <c r="X8" s="5">
        <f>+'2022-Q1 Q2 Q3 q4'!H60</f>
        <v>307301.55</v>
      </c>
      <c r="Y8" s="5">
        <f>+'2022-Q1 Q2 Q3 q4'!I60</f>
        <v>519524.27</v>
      </c>
      <c r="Z8" s="5">
        <f>+'2022-Q1 Q2 Q3 q4'!J60</f>
        <v>2897351.48</v>
      </c>
      <c r="AA8" s="5">
        <f>+'2022-Q1 Q2 Q3 q4'!K60</f>
        <v>80351.86</v>
      </c>
      <c r="AB8" s="5">
        <f>+'2022-Q1 Q2 Q3 q4'!L60</f>
        <v>3025.66</v>
      </c>
      <c r="AC8" s="5">
        <f>+'2022-Q1 Q2 Q3 q4'!M60</f>
        <v>20171.309999999998</v>
      </c>
      <c r="AD8" s="5">
        <f>+'2022-Q1 Q2 Q3 q4'!N60</f>
        <v>5208431.3499999996</v>
      </c>
    </row>
    <row r="12" spans="1:30" x14ac:dyDescent="0.25">
      <c r="A12" t="s">
        <v>60</v>
      </c>
      <c r="Q12" t="s">
        <v>60</v>
      </c>
    </row>
    <row r="13" spans="1:30" x14ac:dyDescent="0.25">
      <c r="A13" t="s">
        <v>69</v>
      </c>
      <c r="Q13" t="s">
        <v>40</v>
      </c>
    </row>
    <row r="15" spans="1:30" ht="240" x14ac:dyDescent="0.25">
      <c r="A15" s="16" t="s">
        <v>2</v>
      </c>
      <c r="B15" s="27" t="s">
        <v>3</v>
      </c>
      <c r="C15" s="27" t="s">
        <v>4</v>
      </c>
      <c r="D15" s="27" t="s">
        <v>5</v>
      </c>
      <c r="E15" s="27" t="s">
        <v>6</v>
      </c>
      <c r="F15" s="27" t="s">
        <v>7</v>
      </c>
      <c r="G15" s="27" t="s">
        <v>8</v>
      </c>
      <c r="H15" s="27" t="s">
        <v>9</v>
      </c>
      <c r="I15" s="27" t="s">
        <v>10</v>
      </c>
      <c r="J15" s="27" t="s">
        <v>11</v>
      </c>
      <c r="K15" s="27" t="s">
        <v>12</v>
      </c>
      <c r="L15" s="27" t="s">
        <v>13</v>
      </c>
      <c r="M15" s="27" t="s">
        <v>14</v>
      </c>
      <c r="N15" s="27" t="s">
        <v>15</v>
      </c>
      <c r="Q15" s="16" t="s">
        <v>2</v>
      </c>
      <c r="R15" s="27" t="s">
        <v>3</v>
      </c>
      <c r="S15" s="27" t="s">
        <v>4</v>
      </c>
      <c r="T15" s="27" t="s">
        <v>5</v>
      </c>
      <c r="U15" s="27" t="s">
        <v>6</v>
      </c>
      <c r="V15" s="27" t="s">
        <v>7</v>
      </c>
      <c r="W15" s="27" t="s">
        <v>8</v>
      </c>
      <c r="X15" s="27" t="s">
        <v>9</v>
      </c>
      <c r="Y15" s="27" t="s">
        <v>10</v>
      </c>
      <c r="Z15" s="27" t="s">
        <v>11</v>
      </c>
      <c r="AA15" s="27" t="s">
        <v>12</v>
      </c>
      <c r="AB15" s="27" t="s">
        <v>13</v>
      </c>
      <c r="AC15" s="27" t="s">
        <v>14</v>
      </c>
      <c r="AD15" s="27" t="s">
        <v>15</v>
      </c>
    </row>
    <row r="16" spans="1:30" x14ac:dyDescent="0.25">
      <c r="A16" s="16" t="s">
        <v>16</v>
      </c>
      <c r="B16" s="27" t="s">
        <v>17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Q16" s="3" t="s">
        <v>16</v>
      </c>
      <c r="R16" s="27" t="s">
        <v>17</v>
      </c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</row>
    <row r="17" spans="1:30" x14ac:dyDescent="0.25">
      <c r="A17" s="16" t="s">
        <v>18</v>
      </c>
      <c r="B17" s="5">
        <v>229334.44</v>
      </c>
      <c r="C17" s="5">
        <v>472464.73</v>
      </c>
      <c r="D17" s="5">
        <v>455494.97</v>
      </c>
      <c r="E17" s="5">
        <v>298753.67000000004</v>
      </c>
      <c r="F17" s="5">
        <v>1017140.4099999999</v>
      </c>
      <c r="G17" s="5">
        <v>406789.06000000006</v>
      </c>
      <c r="H17" s="5">
        <v>479736.16000000003</v>
      </c>
      <c r="I17" s="5">
        <v>877675.98</v>
      </c>
      <c r="J17" s="5">
        <v>1065191.1500000001</v>
      </c>
      <c r="K17" s="5">
        <v>155068.37</v>
      </c>
      <c r="L17" s="5">
        <v>30733.79</v>
      </c>
      <c r="M17" s="5">
        <v>119784.15</v>
      </c>
      <c r="N17" s="5">
        <v>5608165.8600000003</v>
      </c>
      <c r="O17" s="18">
        <v>1.0549802695626003E-2</v>
      </c>
      <c r="Q17" s="27" t="s">
        <v>18</v>
      </c>
      <c r="R17" s="5">
        <v>204002.44</v>
      </c>
      <c r="S17" s="5">
        <v>438842</v>
      </c>
      <c r="T17" s="5">
        <v>427172.63</v>
      </c>
      <c r="U17" s="5">
        <v>321843.62</v>
      </c>
      <c r="V17" s="5">
        <v>1011425.98</v>
      </c>
      <c r="W17" s="5">
        <v>414152.31</v>
      </c>
      <c r="X17" s="5">
        <v>528276.72</v>
      </c>
      <c r="Y17" s="5">
        <v>892261.95</v>
      </c>
      <c r="Z17" s="5">
        <v>1002804.6699999999</v>
      </c>
      <c r="AA17" s="5">
        <v>144798.26</v>
      </c>
      <c r="AB17" s="5">
        <v>45885.57</v>
      </c>
      <c r="AC17" s="5">
        <v>118152.35999999999</v>
      </c>
      <c r="AD17" s="5">
        <v>5549618.4800000004</v>
      </c>
    </row>
    <row r="18" spans="1:30" x14ac:dyDescent="0.25">
      <c r="A18" s="16" t="s">
        <v>19</v>
      </c>
      <c r="B18" s="5">
        <v>47817.53</v>
      </c>
      <c r="C18" s="5">
        <v>55559.649999999994</v>
      </c>
      <c r="D18" s="5">
        <v>71644.33</v>
      </c>
      <c r="E18" s="5">
        <v>74407.490000000005</v>
      </c>
      <c r="F18" s="5">
        <v>170604.63</v>
      </c>
      <c r="G18" s="5">
        <v>69520.290000000008</v>
      </c>
      <c r="H18" s="5">
        <v>44391.49</v>
      </c>
      <c r="I18" s="5">
        <v>104796.47</v>
      </c>
      <c r="J18" s="5">
        <v>447422.77</v>
      </c>
      <c r="K18" s="5">
        <v>52470.490000000005</v>
      </c>
      <c r="L18" s="5">
        <v>2001.1399999999999</v>
      </c>
      <c r="M18" s="5">
        <v>34746.65</v>
      </c>
      <c r="N18" s="5">
        <v>1175381.9100000001</v>
      </c>
      <c r="O18" s="18">
        <v>0.60490529909408064</v>
      </c>
      <c r="Q18" s="27" t="s">
        <v>19</v>
      </c>
      <c r="R18" s="5">
        <v>42539.99</v>
      </c>
      <c r="S18" s="5">
        <v>53502.950000000004</v>
      </c>
      <c r="T18" s="5">
        <v>56688.740000000005</v>
      </c>
      <c r="U18" s="5">
        <v>98666.01</v>
      </c>
      <c r="V18" s="5">
        <v>108817.31999999999</v>
      </c>
      <c r="W18" s="5">
        <v>69333.69</v>
      </c>
      <c r="X18" s="5">
        <v>39199.629999999997</v>
      </c>
      <c r="Y18" s="5">
        <v>108881.34</v>
      </c>
      <c r="Z18" s="5">
        <v>69612.14</v>
      </c>
      <c r="AA18" s="5">
        <v>49302.11</v>
      </c>
      <c r="AB18" s="5">
        <v>2427.9499999999998</v>
      </c>
      <c r="AC18" s="5">
        <v>33396.51</v>
      </c>
      <c r="AD18" s="5">
        <v>732368.3899999999</v>
      </c>
    </row>
    <row r="19" spans="1:30" x14ac:dyDescent="0.25">
      <c r="A19" s="16" t="s">
        <v>20</v>
      </c>
      <c r="B19" s="5">
        <v>127198.28</v>
      </c>
      <c r="C19" s="5">
        <v>169643.98000000004</v>
      </c>
      <c r="D19" s="5">
        <v>119072.13</v>
      </c>
      <c r="E19" s="5">
        <v>111747.01</v>
      </c>
      <c r="F19" s="5">
        <v>284133</v>
      </c>
      <c r="G19" s="5">
        <v>221214.73</v>
      </c>
      <c r="H19" s="5">
        <v>209434.23999999999</v>
      </c>
      <c r="I19" s="5">
        <v>436872.59000000008</v>
      </c>
      <c r="J19" s="5">
        <v>469058.52</v>
      </c>
      <c r="K19" s="5">
        <v>42101.88</v>
      </c>
      <c r="L19" s="5">
        <v>19165.66</v>
      </c>
      <c r="M19" s="5">
        <v>36721.81</v>
      </c>
      <c r="N19" s="5">
        <v>2246363.8099999996</v>
      </c>
      <c r="O19" s="18">
        <v>-0.14274319392425339</v>
      </c>
      <c r="Q19" s="27" t="s">
        <v>20</v>
      </c>
      <c r="R19" s="5">
        <v>118783.75</v>
      </c>
      <c r="S19" s="5">
        <v>160824.20000000001</v>
      </c>
      <c r="T19" s="5">
        <v>110203.4</v>
      </c>
      <c r="U19" s="5">
        <v>92183.579999999987</v>
      </c>
      <c r="V19" s="5">
        <v>315357.99</v>
      </c>
      <c r="W19" s="5">
        <v>223060.93000000002</v>
      </c>
      <c r="X19" s="5">
        <v>248147.71000000002</v>
      </c>
      <c r="Y19" s="5">
        <v>465519.77</v>
      </c>
      <c r="Z19" s="5">
        <v>785779.01</v>
      </c>
      <c r="AA19" s="5">
        <v>28600.65</v>
      </c>
      <c r="AB19" s="5">
        <v>35816.17</v>
      </c>
      <c r="AC19" s="5">
        <v>36132.300000000003</v>
      </c>
      <c r="AD19" s="5">
        <v>2620409.42</v>
      </c>
    </row>
    <row r="20" spans="1:30" x14ac:dyDescent="0.25">
      <c r="A20" s="9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</row>
    <row r="21" spans="1:30" x14ac:dyDescent="0.25">
      <c r="A21" s="9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30" x14ac:dyDescent="0.25">
      <c r="A22" t="s">
        <v>70</v>
      </c>
      <c r="Q22" t="s">
        <v>73</v>
      </c>
    </row>
    <row r="24" spans="1:30" x14ac:dyDescent="0.25">
      <c r="A24" s="3" t="s">
        <v>16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Q24" s="3" t="s">
        <v>16</v>
      </c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</row>
    <row r="25" spans="1:30" x14ac:dyDescent="0.25">
      <c r="A25" s="3" t="s">
        <v>18</v>
      </c>
      <c r="B25" s="5">
        <v>-150370.87</v>
      </c>
      <c r="C25" s="5">
        <v>381462.4800000001</v>
      </c>
      <c r="D25" s="5">
        <v>36670.290000000037</v>
      </c>
      <c r="E25" s="5">
        <v>-199034.98000000004</v>
      </c>
      <c r="F25" s="5">
        <v>605858.27000000025</v>
      </c>
      <c r="G25" s="5">
        <v>390133.32999999984</v>
      </c>
      <c r="H25" s="5">
        <v>92740.739999999991</v>
      </c>
      <c r="I25" s="5">
        <v>370636.66999999993</v>
      </c>
      <c r="J25" s="5">
        <v>2766556.04</v>
      </c>
      <c r="K25" s="5">
        <v>247722.36</v>
      </c>
      <c r="L25" s="5">
        <v>-22200.760000000002</v>
      </c>
      <c r="M25" s="5">
        <v>-57122.34</v>
      </c>
      <c r="N25" s="5">
        <v>4463051.2499999991</v>
      </c>
      <c r="Q25" s="3" t="s">
        <v>18</v>
      </c>
      <c r="R25" s="5">
        <v>-131657.91999999998</v>
      </c>
      <c r="S25" s="5">
        <v>351000.55999999994</v>
      </c>
      <c r="T25" s="5">
        <v>-21843.390000000014</v>
      </c>
      <c r="U25" s="5">
        <v>-213088.55</v>
      </c>
      <c r="V25" s="5">
        <v>301618.06000000006</v>
      </c>
      <c r="W25" s="5">
        <v>346599.22000000003</v>
      </c>
      <c r="X25" s="5">
        <v>109103.71999999997</v>
      </c>
      <c r="Y25" s="5">
        <v>313039.76</v>
      </c>
      <c r="Z25" s="5">
        <v>2130631.4299999997</v>
      </c>
      <c r="AA25" s="5">
        <v>209501</v>
      </c>
      <c r="AB25" s="5">
        <v>-38418.81</v>
      </c>
      <c r="AC25" s="5">
        <v>-46162.229999999981</v>
      </c>
      <c r="AD25" s="5">
        <v>3310322.8499999996</v>
      </c>
    </row>
    <row r="26" spans="1:30" x14ac:dyDescent="0.25">
      <c r="A26" s="3" t="s">
        <v>19</v>
      </c>
      <c r="B26" s="5">
        <v>-26382.44</v>
      </c>
      <c r="C26" s="5">
        <v>36842.089999999997</v>
      </c>
      <c r="D26" s="5">
        <v>21998.739999999991</v>
      </c>
      <c r="E26" s="5">
        <v>-66327.08</v>
      </c>
      <c r="F26" s="5">
        <v>-26237.290000000008</v>
      </c>
      <c r="G26" s="5">
        <v>-48828.610000000008</v>
      </c>
      <c r="H26" s="5">
        <v>-190.56999999999971</v>
      </c>
      <c r="I26" s="5">
        <v>23532.859999999986</v>
      </c>
      <c r="J26" s="5">
        <v>-428437.16000000003</v>
      </c>
      <c r="K26" s="5">
        <v>-3132.1900000000023</v>
      </c>
      <c r="L26" s="5">
        <v>-1847.07</v>
      </c>
      <c r="M26" s="5">
        <v>-21202.04</v>
      </c>
      <c r="N26" s="5">
        <v>-540209.76000000013</v>
      </c>
      <c r="O26" t="s">
        <v>71</v>
      </c>
      <c r="P26" t="s">
        <v>72</v>
      </c>
      <c r="Q26" s="3" t="s">
        <v>19</v>
      </c>
      <c r="R26" s="5">
        <v>-25582.469999999998</v>
      </c>
      <c r="S26" s="5">
        <v>41886.30000000001</v>
      </c>
      <c r="T26" s="5">
        <v>-10055.710000000006</v>
      </c>
      <c r="U26" s="5">
        <v>-95007.4</v>
      </c>
      <c r="V26" s="5">
        <v>-5654.8299999999872</v>
      </c>
      <c r="W26" s="5">
        <v>-49390.14</v>
      </c>
      <c r="X26" s="5">
        <v>-36.139999999992142</v>
      </c>
      <c r="Y26" s="5">
        <v>39534.97</v>
      </c>
      <c r="Z26" s="5">
        <v>-47041.7</v>
      </c>
      <c r="AA26" s="5">
        <v>-117.29000000000087</v>
      </c>
      <c r="AB26" s="5">
        <v>-2333.27</v>
      </c>
      <c r="AC26" s="5">
        <v>-19875.88</v>
      </c>
      <c r="AD26" s="5">
        <v>-173673.60999999987</v>
      </c>
    </row>
    <row r="27" spans="1:30" x14ac:dyDescent="0.25">
      <c r="A27" s="3" t="s">
        <v>20</v>
      </c>
      <c r="B27" s="5">
        <v>-114466.56999999999</v>
      </c>
      <c r="C27" s="5">
        <v>341815.66</v>
      </c>
      <c r="D27" s="5">
        <v>-72510.040000000008</v>
      </c>
      <c r="E27" s="5">
        <v>-81037.63</v>
      </c>
      <c r="F27" s="5">
        <v>-33637.47</v>
      </c>
      <c r="G27" s="5">
        <v>328489.42000000004</v>
      </c>
      <c r="H27" s="5">
        <v>47628.98000000001</v>
      </c>
      <c r="I27" s="5">
        <v>107064.50999999989</v>
      </c>
      <c r="J27" s="5">
        <v>3050923.02</v>
      </c>
      <c r="K27" s="5">
        <v>57271.780000000006</v>
      </c>
      <c r="L27" s="5">
        <v>-13832.75</v>
      </c>
      <c r="M27" s="5">
        <v>-18055.389999999996</v>
      </c>
      <c r="N27" s="5">
        <v>3599654.5500000007</v>
      </c>
      <c r="O27" t="s">
        <v>71</v>
      </c>
      <c r="P27" t="s">
        <v>72</v>
      </c>
      <c r="Q27" s="3" t="s">
        <v>20</v>
      </c>
      <c r="R27" s="5">
        <v>-105778.65</v>
      </c>
      <c r="S27" s="5">
        <v>329620.35000000003</v>
      </c>
      <c r="T27" s="5">
        <v>-59401.47</v>
      </c>
      <c r="U27" s="5">
        <v>-64475.739999999983</v>
      </c>
      <c r="V27" s="5">
        <v>18949.669999999984</v>
      </c>
      <c r="W27" s="5">
        <v>241377.23</v>
      </c>
      <c r="X27" s="5">
        <v>59153.839999999967</v>
      </c>
      <c r="Y27" s="5">
        <v>54004.5</v>
      </c>
      <c r="Z27" s="5">
        <v>2111572.4699999997</v>
      </c>
      <c r="AA27" s="5">
        <v>51751.21</v>
      </c>
      <c r="AB27" s="5">
        <v>-32790.509999999995</v>
      </c>
      <c r="AC27" s="5">
        <v>-15960.990000000005</v>
      </c>
      <c r="AD27" s="5">
        <v>2588021.9299999997</v>
      </c>
    </row>
    <row r="30" spans="1:30" x14ac:dyDescent="0.25">
      <c r="A30" s="2" t="s">
        <v>22</v>
      </c>
    </row>
    <row r="39" spans="1:30" x14ac:dyDescent="0.25">
      <c r="B39" t="s">
        <v>3</v>
      </c>
      <c r="C39" t="s">
        <v>4</v>
      </c>
      <c r="D39" t="s">
        <v>5</v>
      </c>
      <c r="E39" t="s">
        <v>6</v>
      </c>
      <c r="F39" t="s">
        <v>7</v>
      </c>
      <c r="G39" t="s">
        <v>8</v>
      </c>
      <c r="H39" t="s">
        <v>9</v>
      </c>
      <c r="I39" t="s">
        <v>10</v>
      </c>
      <c r="J39" t="s">
        <v>11</v>
      </c>
      <c r="K39" t="s">
        <v>12</v>
      </c>
      <c r="L39" t="s">
        <v>13</v>
      </c>
      <c r="M39" t="s">
        <v>14</v>
      </c>
      <c r="N39" t="s">
        <v>15</v>
      </c>
      <c r="R39" t="s">
        <v>3</v>
      </c>
      <c r="S39" t="s">
        <v>4</v>
      </c>
      <c r="T39" t="s">
        <v>5</v>
      </c>
      <c r="U39" t="s">
        <v>6</v>
      </c>
      <c r="V39" t="s">
        <v>7</v>
      </c>
      <c r="W39" t="s">
        <v>8</v>
      </c>
      <c r="X39" t="s">
        <v>9</v>
      </c>
      <c r="Y39" t="s">
        <v>10</v>
      </c>
      <c r="Z39" t="s">
        <v>11</v>
      </c>
      <c r="AA39" t="s">
        <v>12</v>
      </c>
      <c r="AB39" t="s">
        <v>13</v>
      </c>
      <c r="AC39" t="s">
        <v>14</v>
      </c>
      <c r="AD39" t="s">
        <v>15</v>
      </c>
    </row>
    <row r="41" spans="1:30" x14ac:dyDescent="0.25">
      <c r="A41" t="s">
        <v>19</v>
      </c>
      <c r="B41" s="10">
        <v>-25582.469999999998</v>
      </c>
      <c r="C41" s="10">
        <v>41886.30000000001</v>
      </c>
      <c r="D41" s="10">
        <v>-10055.710000000006</v>
      </c>
      <c r="E41" s="10">
        <v>-95007.4</v>
      </c>
      <c r="F41" s="10">
        <v>-5654.8299999999872</v>
      </c>
      <c r="G41" s="10">
        <v>-49390.14</v>
      </c>
      <c r="H41" s="10">
        <v>-36.139999999992142</v>
      </c>
      <c r="I41" s="10">
        <v>39534.97</v>
      </c>
      <c r="J41" s="10">
        <v>-47041.7</v>
      </c>
      <c r="K41" s="10">
        <v>-117.29000000000087</v>
      </c>
      <c r="L41" s="10">
        <v>-2333.27</v>
      </c>
      <c r="M41" s="10">
        <v>-19875.88</v>
      </c>
      <c r="N41" s="10">
        <v>-173673.60999999987</v>
      </c>
      <c r="O41" t="s">
        <v>72</v>
      </c>
      <c r="Q41" t="s">
        <v>20</v>
      </c>
      <c r="R41" s="10">
        <v>-105778.65</v>
      </c>
      <c r="S41" s="10">
        <v>329620.35000000003</v>
      </c>
      <c r="T41" s="10">
        <v>-59401.47</v>
      </c>
      <c r="U41" s="10">
        <v>-64475.739999999983</v>
      </c>
      <c r="V41" s="10">
        <v>18949.669999999984</v>
      </c>
      <c r="W41" s="10">
        <v>241377.23</v>
      </c>
      <c r="X41" s="10">
        <v>59153.839999999967</v>
      </c>
      <c r="Y41" s="10">
        <v>54004.5</v>
      </c>
      <c r="Z41" s="10">
        <v>2111572.4699999997</v>
      </c>
      <c r="AA41" s="10">
        <v>51751.21</v>
      </c>
      <c r="AB41" s="10">
        <v>-32790.509999999995</v>
      </c>
      <c r="AC41" s="10">
        <v>-15960.990000000005</v>
      </c>
      <c r="AD41" s="10">
        <v>2588021.9299999997</v>
      </c>
    </row>
    <row r="42" spans="1:30" x14ac:dyDescent="0.25">
      <c r="A42" t="s">
        <v>19</v>
      </c>
      <c r="B42" s="10">
        <v>-26382.44</v>
      </c>
      <c r="C42" s="10">
        <v>36842.089999999997</v>
      </c>
      <c r="D42" s="10">
        <v>21998.739999999991</v>
      </c>
      <c r="E42" s="10">
        <v>-66327.08</v>
      </c>
      <c r="F42" s="10">
        <v>-26237.290000000008</v>
      </c>
      <c r="G42" s="10">
        <v>-48828.610000000008</v>
      </c>
      <c r="H42" s="10">
        <v>-190.56999999999971</v>
      </c>
      <c r="I42" s="10">
        <v>23532.859999999986</v>
      </c>
      <c r="J42" s="10">
        <v>-428437.16000000003</v>
      </c>
      <c r="K42" s="10">
        <v>-3132.1900000000023</v>
      </c>
      <c r="L42" s="10">
        <v>-1847.07</v>
      </c>
      <c r="M42" s="10">
        <v>-21202.04</v>
      </c>
      <c r="N42" s="10">
        <v>-540209.76000000013</v>
      </c>
      <c r="O42" t="s">
        <v>71</v>
      </c>
      <c r="Q42" t="s">
        <v>20</v>
      </c>
      <c r="R42" s="10">
        <v>-114466.56999999999</v>
      </c>
      <c r="S42" s="10">
        <v>341815.66</v>
      </c>
      <c r="T42" s="10">
        <v>-72510.040000000008</v>
      </c>
      <c r="U42" s="10">
        <v>-81037.63</v>
      </c>
      <c r="V42" s="10">
        <v>-33637.47</v>
      </c>
      <c r="W42" s="10">
        <v>328489.42000000004</v>
      </c>
      <c r="X42" s="10">
        <v>47628.98000000001</v>
      </c>
      <c r="Y42" s="10">
        <v>107064.50999999989</v>
      </c>
      <c r="Z42" s="10">
        <v>3050923.02</v>
      </c>
      <c r="AA42" s="10">
        <v>57271.780000000006</v>
      </c>
      <c r="AB42" s="10">
        <v>-13832.75</v>
      </c>
      <c r="AC42" s="10">
        <v>-18055.389999999996</v>
      </c>
      <c r="AD42" s="10">
        <v>3599654.5500000007</v>
      </c>
    </row>
    <row r="85" spans="1:5" x14ac:dyDescent="0.25">
      <c r="A85" t="str">
        <f>+A7</f>
        <v xml:space="preserve">Pescara  </v>
      </c>
      <c r="B85" t="s">
        <v>29</v>
      </c>
      <c r="C85" t="s">
        <v>30</v>
      </c>
      <c r="D85" t="s">
        <v>31</v>
      </c>
      <c r="E85" t="s">
        <v>32</v>
      </c>
    </row>
    <row r="86" spans="1:5" x14ac:dyDescent="0.25">
      <c r="B86" s="10">
        <f>+N7</f>
        <v>635172.15</v>
      </c>
      <c r="C86" s="10">
        <f>+N18</f>
        <v>1175381.9100000001</v>
      </c>
      <c r="D86" s="10">
        <f>+N42</f>
        <v>-540209.76000000013</v>
      </c>
      <c r="E86" t="s">
        <v>74</v>
      </c>
    </row>
    <row r="87" spans="1:5" x14ac:dyDescent="0.25">
      <c r="B87" s="10">
        <f>+AD7</f>
        <v>558694.78</v>
      </c>
      <c r="C87" s="10">
        <f>+AD18</f>
        <v>732368.3899999999</v>
      </c>
      <c r="D87" s="10">
        <f>+AD26</f>
        <v>-173673.60999999987</v>
      </c>
      <c r="E87" t="s">
        <v>75</v>
      </c>
    </row>
    <row r="99" spans="1:5" x14ac:dyDescent="0.25">
      <c r="A99" t="str">
        <f>+A8</f>
        <v xml:space="preserve">Chieti  </v>
      </c>
      <c r="B99" t="s">
        <v>29</v>
      </c>
      <c r="C99" t="s">
        <v>30</v>
      </c>
      <c r="D99" t="s">
        <v>31</v>
      </c>
      <c r="E99" t="s">
        <v>32</v>
      </c>
    </row>
    <row r="100" spans="1:5" x14ac:dyDescent="0.25">
      <c r="B100" s="10">
        <f>+N8</f>
        <v>5846018.3600000003</v>
      </c>
      <c r="C100" s="10">
        <f>+N19</f>
        <v>2246363.8099999996</v>
      </c>
      <c r="D100" s="10">
        <f>+N27</f>
        <v>3599654.5500000007</v>
      </c>
      <c r="E100" t="str">
        <f>+E86</f>
        <v>gen dic 23 (val K€)</v>
      </c>
    </row>
    <row r="101" spans="1:5" x14ac:dyDescent="0.25">
      <c r="B101" s="10">
        <f>+AD8</f>
        <v>5208431.3499999996</v>
      </c>
      <c r="C101" s="10">
        <f>+AD19</f>
        <v>2620409.42</v>
      </c>
      <c r="D101" s="10">
        <f>+AD27</f>
        <v>2588021.9299999997</v>
      </c>
      <c r="E101" t="str">
        <f>+E87</f>
        <v>gen dic 22 (val K€)</v>
      </c>
    </row>
    <row r="116" spans="1:5" x14ac:dyDescent="0.25">
      <c r="A116" t="str">
        <f>+A17</f>
        <v xml:space="preserve">Abruzzo  </v>
      </c>
      <c r="B116" t="s">
        <v>29</v>
      </c>
      <c r="C116" t="s">
        <v>30</v>
      </c>
      <c r="D116" t="s">
        <v>31</v>
      </c>
      <c r="E116" t="s">
        <v>32</v>
      </c>
    </row>
    <row r="117" spans="1:5" x14ac:dyDescent="0.25">
      <c r="B117" s="10">
        <f>+N6</f>
        <v>10071217.109999999</v>
      </c>
      <c r="C117" s="10">
        <f>+N17</f>
        <v>5608165.8600000003</v>
      </c>
      <c r="D117" s="10">
        <f>+N25</f>
        <v>4463051.2499999991</v>
      </c>
      <c r="E117" t="str">
        <f>+E86</f>
        <v>gen dic 23 (val K€)</v>
      </c>
    </row>
    <row r="118" spans="1:5" x14ac:dyDescent="0.25">
      <c r="B118" s="10">
        <f>+AD6</f>
        <v>8859941.3300000001</v>
      </c>
      <c r="C118" s="10">
        <f>+AD17</f>
        <v>5549618.4800000004</v>
      </c>
      <c r="D118" s="10">
        <f>+AD25</f>
        <v>3310322.8499999996</v>
      </c>
      <c r="E118" t="str">
        <f>+E87</f>
        <v>gen dic 22 (val K€)</v>
      </c>
    </row>
  </sheetData>
  <mergeCells count="2">
    <mergeCell ref="B5:N5"/>
    <mergeCell ref="R5:AD5"/>
  </mergeCells>
  <pageMargins left="0.7" right="0.7" top="0.75" bottom="0.75" header="0.51180555555555496" footer="0.51180555555555496"/>
  <pageSetup paperSize="9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"/>
  <sheetViews>
    <sheetView topLeftCell="A49" zoomScale="80" zoomScaleNormal="80" workbookViewId="0">
      <selection activeCell="O66" sqref="O66"/>
    </sheetView>
  </sheetViews>
  <sheetFormatPr defaultColWidth="26.28515625" defaultRowHeight="15" x14ac:dyDescent="0.25"/>
  <cols>
    <col min="1" max="14" width="15.7109375" customWidth="1"/>
  </cols>
  <sheetData>
    <row r="1" spans="1:14" x14ac:dyDescent="0.25">
      <c r="A1" s="1" t="s">
        <v>0</v>
      </c>
    </row>
    <row r="2" spans="1:14" x14ac:dyDescent="0.25">
      <c r="A2" s="2" t="s">
        <v>1</v>
      </c>
    </row>
    <row r="4" spans="1:14" ht="180" x14ac:dyDescent="0.25">
      <c r="A4" s="3" t="s">
        <v>2</v>
      </c>
      <c r="B4" s="25" t="s">
        <v>3</v>
      </c>
      <c r="C4" s="25" t="s">
        <v>4</v>
      </c>
      <c r="D4" s="25" t="s">
        <v>5</v>
      </c>
      <c r="E4" s="25" t="s">
        <v>6</v>
      </c>
      <c r="F4" s="25" t="s">
        <v>7</v>
      </c>
      <c r="G4" s="25" t="s">
        <v>8</v>
      </c>
      <c r="H4" s="25" t="s">
        <v>9</v>
      </c>
      <c r="I4" s="25" t="s">
        <v>10</v>
      </c>
      <c r="J4" s="25" t="s">
        <v>11</v>
      </c>
      <c r="K4" s="25" t="s">
        <v>12</v>
      </c>
      <c r="L4" s="25" t="s">
        <v>13</v>
      </c>
      <c r="M4" s="25" t="s">
        <v>14</v>
      </c>
      <c r="N4" s="25" t="s">
        <v>15</v>
      </c>
    </row>
    <row r="5" spans="1:14" ht="15" customHeight="1" x14ac:dyDescent="0.25">
      <c r="A5" s="3" t="s">
        <v>16</v>
      </c>
      <c r="B5" s="37" t="s">
        <v>17</v>
      </c>
      <c r="C5" s="37" t="s">
        <v>17</v>
      </c>
      <c r="D5" s="37" t="s">
        <v>17</v>
      </c>
      <c r="E5" s="37" t="s">
        <v>17</v>
      </c>
      <c r="F5" s="37" t="s">
        <v>17</v>
      </c>
      <c r="G5" s="37" t="s">
        <v>17</v>
      </c>
      <c r="H5" s="37" t="s">
        <v>17</v>
      </c>
      <c r="I5" s="37" t="s">
        <v>17</v>
      </c>
      <c r="J5" s="37" t="s">
        <v>17</v>
      </c>
      <c r="K5" s="37" t="s">
        <v>17</v>
      </c>
      <c r="L5" s="37" t="s">
        <v>17</v>
      </c>
      <c r="M5" s="37" t="s">
        <v>17</v>
      </c>
      <c r="N5" s="37" t="s">
        <v>17</v>
      </c>
    </row>
    <row r="6" spans="1:14" x14ac:dyDescent="0.25">
      <c r="A6" s="25" t="s">
        <v>18</v>
      </c>
      <c r="B6" s="5">
        <v>22384.65</v>
      </c>
      <c r="C6" s="5">
        <v>170608.11</v>
      </c>
      <c r="D6" s="5">
        <v>97750.07</v>
      </c>
      <c r="E6" s="5">
        <v>24623.14</v>
      </c>
      <c r="F6" s="5">
        <v>345053.77</v>
      </c>
      <c r="G6" s="5">
        <v>178290.21</v>
      </c>
      <c r="H6" s="5">
        <v>149422.91</v>
      </c>
      <c r="I6" s="5">
        <v>270833.06</v>
      </c>
      <c r="J6" s="5">
        <v>884070.6</v>
      </c>
      <c r="K6" s="5">
        <v>80831.73</v>
      </c>
      <c r="L6" s="5">
        <v>2371.91</v>
      </c>
      <c r="M6" s="5">
        <v>17179.5</v>
      </c>
      <c r="N6" s="5">
        <v>2243419.65</v>
      </c>
    </row>
    <row r="7" spans="1:14" x14ac:dyDescent="0.25">
      <c r="A7" s="25" t="s">
        <v>19</v>
      </c>
      <c r="B7" s="5">
        <v>5629.17</v>
      </c>
      <c r="C7" s="5">
        <v>21498.880000000001</v>
      </c>
      <c r="D7" s="5">
        <v>13125.5</v>
      </c>
      <c r="E7" s="5">
        <v>1393.66</v>
      </c>
      <c r="F7" s="5">
        <v>18534.61</v>
      </c>
      <c r="G7" s="5">
        <v>4827</v>
      </c>
      <c r="H7" s="5">
        <v>9914.86</v>
      </c>
      <c r="I7" s="5">
        <v>26627.34</v>
      </c>
      <c r="J7" s="5">
        <v>8350.2099999999991</v>
      </c>
      <c r="K7" s="5">
        <v>11324.55</v>
      </c>
      <c r="L7" s="5">
        <v>7.39</v>
      </c>
      <c r="M7" s="5">
        <v>3355.44</v>
      </c>
      <c r="N7" s="5">
        <v>124588.58</v>
      </c>
    </row>
    <row r="8" spans="1:14" x14ac:dyDescent="0.25">
      <c r="A8" s="25" t="s">
        <v>20</v>
      </c>
      <c r="B8" s="5">
        <v>1857.64</v>
      </c>
      <c r="C8" s="5">
        <v>105474.67</v>
      </c>
      <c r="D8" s="5">
        <v>13016.73</v>
      </c>
      <c r="E8" s="5">
        <v>5412</v>
      </c>
      <c r="F8" s="5">
        <v>94598.27</v>
      </c>
      <c r="G8" s="5">
        <v>104308.21</v>
      </c>
      <c r="H8" s="5">
        <v>72273.58</v>
      </c>
      <c r="I8" s="5">
        <v>115402.98</v>
      </c>
      <c r="J8" s="5">
        <v>825843.08</v>
      </c>
      <c r="K8" s="5">
        <v>21935.11</v>
      </c>
      <c r="L8" s="5">
        <v>685.1</v>
      </c>
      <c r="M8" s="5">
        <v>4746.09</v>
      </c>
      <c r="N8" s="5">
        <v>1365553.46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2" spans="1:14" x14ac:dyDescent="0.25">
      <c r="A12" s="2"/>
    </row>
    <row r="14" spans="1:14" x14ac:dyDescent="0.25">
      <c r="A14" s="2" t="s">
        <v>0</v>
      </c>
    </row>
    <row r="15" spans="1:14" x14ac:dyDescent="0.25">
      <c r="A15" s="2" t="s">
        <v>23</v>
      </c>
    </row>
    <row r="17" spans="1:14" ht="180" x14ac:dyDescent="0.25">
      <c r="A17" s="3" t="s">
        <v>2</v>
      </c>
      <c r="B17" s="25" t="s">
        <v>3</v>
      </c>
      <c r="C17" s="25" t="s">
        <v>4</v>
      </c>
      <c r="D17" s="25" t="s">
        <v>5</v>
      </c>
      <c r="E17" s="25" t="s">
        <v>6</v>
      </c>
      <c r="F17" s="25" t="s">
        <v>7</v>
      </c>
      <c r="G17" s="25" t="s">
        <v>8</v>
      </c>
      <c r="H17" s="25" t="s">
        <v>9</v>
      </c>
      <c r="I17" s="25" t="s">
        <v>10</v>
      </c>
      <c r="J17" s="25" t="s">
        <v>11</v>
      </c>
      <c r="K17" s="25" t="s">
        <v>12</v>
      </c>
      <c r="L17" s="25" t="s">
        <v>13</v>
      </c>
      <c r="M17" s="25" t="s">
        <v>14</v>
      </c>
      <c r="N17" s="25" t="s">
        <v>15</v>
      </c>
    </row>
    <row r="18" spans="1:14" ht="15" customHeight="1" x14ac:dyDescent="0.25">
      <c r="A18" s="3" t="s">
        <v>16</v>
      </c>
      <c r="B18" s="37" t="s">
        <v>17</v>
      </c>
      <c r="C18" s="37" t="s">
        <v>17</v>
      </c>
      <c r="D18" s="37" t="s">
        <v>17</v>
      </c>
      <c r="E18" s="37" t="s">
        <v>17</v>
      </c>
      <c r="F18" s="37" t="s">
        <v>17</v>
      </c>
      <c r="G18" s="37" t="s">
        <v>17</v>
      </c>
      <c r="H18" s="37" t="s">
        <v>17</v>
      </c>
      <c r="I18" s="37" t="s">
        <v>17</v>
      </c>
      <c r="J18" s="37" t="s">
        <v>17</v>
      </c>
      <c r="K18" s="37" t="s">
        <v>17</v>
      </c>
      <c r="L18" s="37" t="s">
        <v>17</v>
      </c>
      <c r="M18" s="37" t="s">
        <v>17</v>
      </c>
      <c r="N18" s="37" t="s">
        <v>17</v>
      </c>
    </row>
    <row r="19" spans="1:14" x14ac:dyDescent="0.25">
      <c r="A19" s="25" t="s">
        <v>18</v>
      </c>
      <c r="B19" s="5">
        <v>16767.09</v>
      </c>
      <c r="C19" s="5">
        <v>206628.28</v>
      </c>
      <c r="D19" s="5">
        <v>97596.02</v>
      </c>
      <c r="E19" s="5">
        <v>29401.119999999999</v>
      </c>
      <c r="F19" s="5">
        <v>328497.62</v>
      </c>
      <c r="G19" s="5">
        <v>212305.18</v>
      </c>
      <c r="H19" s="5">
        <v>183050.87</v>
      </c>
      <c r="I19" s="5">
        <v>316058.81</v>
      </c>
      <c r="J19" s="5">
        <v>812258.91</v>
      </c>
      <c r="K19" s="5">
        <v>94003.12</v>
      </c>
      <c r="L19" s="5">
        <v>2360.4699999999998</v>
      </c>
      <c r="M19" s="5">
        <v>19507.63</v>
      </c>
      <c r="N19" s="5">
        <v>2318435.12</v>
      </c>
    </row>
    <row r="20" spans="1:14" x14ac:dyDescent="0.25">
      <c r="A20" s="25" t="s">
        <v>19</v>
      </c>
      <c r="B20" s="5">
        <v>3672.74</v>
      </c>
      <c r="C20" s="5">
        <v>25469.42</v>
      </c>
      <c r="D20" s="5">
        <v>11218.2</v>
      </c>
      <c r="E20" s="5">
        <v>1215.97</v>
      </c>
      <c r="F20" s="5">
        <v>30575.57</v>
      </c>
      <c r="G20" s="5">
        <v>5007.8100000000004</v>
      </c>
      <c r="H20" s="5">
        <v>10020.870000000001</v>
      </c>
      <c r="I20" s="5">
        <v>44949.47</v>
      </c>
      <c r="J20" s="5">
        <v>6593.48</v>
      </c>
      <c r="K20" s="5">
        <v>13063.04</v>
      </c>
      <c r="L20" s="5">
        <v>2.11</v>
      </c>
      <c r="M20" s="5">
        <v>3597.87</v>
      </c>
      <c r="N20" s="5">
        <v>155386.54999999999</v>
      </c>
    </row>
    <row r="21" spans="1:14" x14ac:dyDescent="0.25">
      <c r="A21" s="25" t="s">
        <v>20</v>
      </c>
      <c r="B21" s="5">
        <v>3168.51</v>
      </c>
      <c r="C21" s="5">
        <v>126450.66</v>
      </c>
      <c r="D21" s="5">
        <v>14325.51</v>
      </c>
      <c r="E21" s="5">
        <v>7927.88</v>
      </c>
      <c r="F21" s="5">
        <v>65094.879999999997</v>
      </c>
      <c r="G21" s="5">
        <v>124082.81</v>
      </c>
      <c r="H21" s="5">
        <v>87084.73</v>
      </c>
      <c r="I21" s="5">
        <v>137810.37</v>
      </c>
      <c r="J21" s="5">
        <v>755554.94</v>
      </c>
      <c r="K21" s="5">
        <v>20095.07</v>
      </c>
      <c r="L21" s="5">
        <v>1112.1199999999999</v>
      </c>
      <c r="M21" s="5">
        <v>5483</v>
      </c>
      <c r="N21" s="5">
        <v>1348190.48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5" spans="1:14" x14ac:dyDescent="0.25">
      <c r="A25" s="2"/>
    </row>
    <row r="27" spans="1:14" x14ac:dyDescent="0.25">
      <c r="A27" s="2" t="s">
        <v>0</v>
      </c>
    </row>
    <row r="28" spans="1:14" x14ac:dyDescent="0.25">
      <c r="A28" s="2" t="s">
        <v>24</v>
      </c>
    </row>
    <row r="29" spans="1:14" x14ac:dyDescent="0.25">
      <c r="A29" s="2"/>
    </row>
    <row r="30" spans="1:14" ht="180" x14ac:dyDescent="0.25">
      <c r="A30" s="3" t="s">
        <v>2</v>
      </c>
      <c r="B30" s="25" t="s">
        <v>3</v>
      </c>
      <c r="C30" s="25" t="s">
        <v>4</v>
      </c>
      <c r="D30" s="25" t="s">
        <v>5</v>
      </c>
      <c r="E30" s="25" t="s">
        <v>6</v>
      </c>
      <c r="F30" s="25" t="s">
        <v>7</v>
      </c>
      <c r="G30" s="25" t="s">
        <v>8</v>
      </c>
      <c r="H30" s="25" t="s">
        <v>9</v>
      </c>
      <c r="I30" s="25" t="s">
        <v>10</v>
      </c>
      <c r="J30" s="25" t="s">
        <v>11</v>
      </c>
      <c r="K30" s="25" t="s">
        <v>12</v>
      </c>
      <c r="L30" s="25" t="s">
        <v>13</v>
      </c>
      <c r="M30" s="25" t="s">
        <v>14</v>
      </c>
      <c r="N30" s="25" t="s">
        <v>15</v>
      </c>
    </row>
    <row r="31" spans="1:14" ht="15" customHeight="1" x14ac:dyDescent="0.25">
      <c r="A31" s="3" t="s">
        <v>16</v>
      </c>
      <c r="B31" s="37" t="s">
        <v>17</v>
      </c>
      <c r="C31" s="37" t="s">
        <v>17</v>
      </c>
      <c r="D31" s="37" t="s">
        <v>17</v>
      </c>
      <c r="E31" s="37" t="s">
        <v>17</v>
      </c>
      <c r="F31" s="37" t="s">
        <v>17</v>
      </c>
      <c r="G31" s="37" t="s">
        <v>17</v>
      </c>
      <c r="H31" s="37" t="s">
        <v>17</v>
      </c>
      <c r="I31" s="37" t="s">
        <v>17</v>
      </c>
      <c r="J31" s="37" t="s">
        <v>17</v>
      </c>
      <c r="K31" s="37" t="s">
        <v>17</v>
      </c>
      <c r="L31" s="37" t="s">
        <v>17</v>
      </c>
      <c r="M31" s="37" t="s">
        <v>17</v>
      </c>
      <c r="N31" s="37" t="s">
        <v>17</v>
      </c>
    </row>
    <row r="32" spans="1:14" x14ac:dyDescent="0.25">
      <c r="A32" s="25" t="s">
        <v>18</v>
      </c>
      <c r="B32" s="5">
        <v>13135.1</v>
      </c>
      <c r="C32" s="5">
        <v>203496.58</v>
      </c>
      <c r="D32" s="5">
        <v>112515.53</v>
      </c>
      <c r="E32" s="5">
        <v>26016.71</v>
      </c>
      <c r="F32" s="5">
        <v>273664.15999999997</v>
      </c>
      <c r="G32" s="5">
        <v>178210.52</v>
      </c>
      <c r="H32" s="5">
        <v>159909.07999999999</v>
      </c>
      <c r="I32" s="5">
        <v>270542.19</v>
      </c>
      <c r="J32" s="5">
        <v>707243.58</v>
      </c>
      <c r="K32" s="5">
        <v>85217.71</v>
      </c>
      <c r="L32" s="5">
        <v>1579.91</v>
      </c>
      <c r="M32" s="5">
        <v>18391.349999999999</v>
      </c>
      <c r="N32" s="5">
        <v>2049922.41</v>
      </c>
    </row>
    <row r="33" spans="1:14" x14ac:dyDescent="0.25">
      <c r="A33" s="25" t="s">
        <v>19</v>
      </c>
      <c r="B33" s="5">
        <v>1828.74</v>
      </c>
      <c r="C33" s="5">
        <v>25128.21</v>
      </c>
      <c r="D33" s="5">
        <v>12675.62</v>
      </c>
      <c r="E33" s="5">
        <v>417.94</v>
      </c>
      <c r="F33" s="5">
        <v>22123.68</v>
      </c>
      <c r="G33" s="5">
        <v>4662.76</v>
      </c>
      <c r="H33" s="5">
        <v>8628.82</v>
      </c>
      <c r="I33" s="5">
        <v>22472.68</v>
      </c>
      <c r="J33" s="5">
        <v>4248.41</v>
      </c>
      <c r="K33" s="5">
        <v>12345.94</v>
      </c>
      <c r="L33" s="5">
        <v>4.49</v>
      </c>
      <c r="M33" s="5">
        <v>3293.21</v>
      </c>
      <c r="N33" s="5">
        <v>117830.49</v>
      </c>
    </row>
    <row r="34" spans="1:14" x14ac:dyDescent="0.25">
      <c r="A34" s="25" t="s">
        <v>20</v>
      </c>
      <c r="B34" s="5">
        <v>4465.8599999999997</v>
      </c>
      <c r="C34" s="5">
        <v>125152.14</v>
      </c>
      <c r="D34" s="5">
        <v>11545.05</v>
      </c>
      <c r="E34" s="5">
        <v>7157.74</v>
      </c>
      <c r="F34" s="5">
        <v>69833.259999999995</v>
      </c>
      <c r="G34" s="5">
        <v>111960.8</v>
      </c>
      <c r="H34" s="5">
        <v>78605.919999999998</v>
      </c>
      <c r="I34" s="5">
        <v>116093.7</v>
      </c>
      <c r="J34" s="5">
        <v>651400.4</v>
      </c>
      <c r="K34" s="5">
        <v>20109.169999999998</v>
      </c>
      <c r="L34" s="5">
        <v>955.7</v>
      </c>
      <c r="M34" s="5">
        <v>4866.46</v>
      </c>
      <c r="N34" s="5">
        <v>1202146.19</v>
      </c>
    </row>
    <row r="35" spans="1:14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4" x14ac:dyDescent="0.25">
      <c r="A36" s="6" t="s">
        <v>21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1:14" x14ac:dyDescent="0.25">
      <c r="A37" s="2" t="s">
        <v>22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1:14" x14ac:dyDescent="0.25">
      <c r="A38" s="2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4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4" x14ac:dyDescent="0.25">
      <c r="A40" s="13" t="s">
        <v>0</v>
      </c>
    </row>
    <row r="41" spans="1:14" x14ac:dyDescent="0.25">
      <c r="A41" s="14" t="s">
        <v>33</v>
      </c>
    </row>
    <row r="43" spans="1:14" ht="180" x14ac:dyDescent="0.25">
      <c r="A43" s="3" t="s">
        <v>2</v>
      </c>
      <c r="B43" s="25" t="s">
        <v>3</v>
      </c>
      <c r="C43" s="25" t="s">
        <v>4</v>
      </c>
      <c r="D43" s="25" t="s">
        <v>5</v>
      </c>
      <c r="E43" s="25" t="s">
        <v>6</v>
      </c>
      <c r="F43" s="25" t="s">
        <v>7</v>
      </c>
      <c r="G43" s="25" t="s">
        <v>8</v>
      </c>
      <c r="H43" s="25" t="s">
        <v>9</v>
      </c>
      <c r="I43" s="25" t="s">
        <v>10</v>
      </c>
      <c r="J43" s="25" t="s">
        <v>11</v>
      </c>
      <c r="K43" s="25" t="s">
        <v>12</v>
      </c>
      <c r="L43" s="25" t="s">
        <v>13</v>
      </c>
      <c r="M43" s="25" t="s">
        <v>14</v>
      </c>
      <c r="N43" s="25" t="s">
        <v>15</v>
      </c>
    </row>
    <row r="44" spans="1:14" x14ac:dyDescent="0.25">
      <c r="A44" s="3" t="s">
        <v>16</v>
      </c>
      <c r="B44" s="37" t="s">
        <v>17</v>
      </c>
      <c r="C44" s="37" t="s">
        <v>17</v>
      </c>
      <c r="D44" s="37" t="s">
        <v>17</v>
      </c>
      <c r="E44" s="37" t="s">
        <v>17</v>
      </c>
      <c r="F44" s="37" t="s">
        <v>17</v>
      </c>
      <c r="G44" s="37" t="s">
        <v>17</v>
      </c>
      <c r="H44" s="37" t="s">
        <v>17</v>
      </c>
      <c r="I44" s="37" t="s">
        <v>17</v>
      </c>
      <c r="J44" s="37" t="s">
        <v>17</v>
      </c>
      <c r="K44" s="37" t="s">
        <v>17</v>
      </c>
      <c r="L44" s="37" t="s">
        <v>17</v>
      </c>
      <c r="M44" s="37" t="s">
        <v>17</v>
      </c>
      <c r="N44" s="37" t="s">
        <v>17</v>
      </c>
    </row>
    <row r="45" spans="1:14" x14ac:dyDescent="0.25">
      <c r="A45" s="25" t="s">
        <v>18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</row>
    <row r="46" spans="1:14" x14ac:dyDescent="0.25">
      <c r="A46" s="25" t="s">
        <v>19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4" x14ac:dyDescent="0.25">
      <c r="A47" s="25" t="s">
        <v>20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9" spans="1:15" x14ac:dyDescent="0.25">
      <c r="A49" s="15" t="s">
        <v>21</v>
      </c>
    </row>
    <row r="50" spans="1:15" x14ac:dyDescent="0.25">
      <c r="A50" s="14" t="s">
        <v>22</v>
      </c>
    </row>
    <row r="51" spans="1:15" x14ac:dyDescent="0.25">
      <c r="A51" s="14"/>
    </row>
    <row r="52" spans="1:15" x14ac:dyDescent="0.25">
      <c r="A52" s="14"/>
    </row>
    <row r="53" spans="1:15" x14ac:dyDescent="0.25">
      <c r="A53" s="1" t="s">
        <v>0</v>
      </c>
    </row>
    <row r="54" spans="1:15" x14ac:dyDescent="0.25">
      <c r="A54" s="2" t="s">
        <v>66</v>
      </c>
    </row>
    <row r="56" spans="1:15" ht="180" x14ac:dyDescent="0.25">
      <c r="A56" s="3" t="s">
        <v>2</v>
      </c>
      <c r="B56" s="25" t="s">
        <v>3</v>
      </c>
      <c r="C56" s="25" t="s">
        <v>4</v>
      </c>
      <c r="D56" s="25" t="s">
        <v>5</v>
      </c>
      <c r="E56" s="25" t="s">
        <v>6</v>
      </c>
      <c r="F56" s="25" t="s">
        <v>7</v>
      </c>
      <c r="G56" s="25" t="s">
        <v>8</v>
      </c>
      <c r="H56" s="25" t="s">
        <v>9</v>
      </c>
      <c r="I56" s="25" t="s">
        <v>10</v>
      </c>
      <c r="J56" s="25" t="s">
        <v>11</v>
      </c>
      <c r="K56" s="25" t="s">
        <v>12</v>
      </c>
      <c r="L56" s="25" t="s">
        <v>13</v>
      </c>
      <c r="M56" s="25" t="s">
        <v>14</v>
      </c>
      <c r="N56" s="25" t="s">
        <v>15</v>
      </c>
    </row>
    <row r="57" spans="1:15" x14ac:dyDescent="0.25">
      <c r="A57" s="3" t="s">
        <v>16</v>
      </c>
      <c r="B57" s="37" t="s">
        <v>17</v>
      </c>
      <c r="C57" s="37" t="s">
        <v>17</v>
      </c>
      <c r="D57" s="37" t="s">
        <v>17</v>
      </c>
      <c r="E57" s="37" t="s">
        <v>17</v>
      </c>
      <c r="F57" s="37" t="s">
        <v>17</v>
      </c>
      <c r="G57" s="37" t="s">
        <v>17</v>
      </c>
      <c r="H57" s="37" t="s">
        <v>17</v>
      </c>
      <c r="I57" s="37" t="s">
        <v>17</v>
      </c>
      <c r="J57" s="37" t="s">
        <v>17</v>
      </c>
      <c r="K57" s="37" t="s">
        <v>17</v>
      </c>
      <c r="L57" s="37" t="s">
        <v>17</v>
      </c>
      <c r="M57" s="37" t="s">
        <v>17</v>
      </c>
      <c r="N57" s="37" t="s">
        <v>17</v>
      </c>
    </row>
    <row r="58" spans="1:15" x14ac:dyDescent="0.25">
      <c r="A58" s="25" t="s">
        <v>18</v>
      </c>
      <c r="B58" s="5">
        <f>+B6+B19+B32</f>
        <v>52286.840000000004</v>
      </c>
      <c r="C58" s="5">
        <f t="shared" ref="C58:N58" si="0">+C6+C19+C32</f>
        <v>580732.97</v>
      </c>
      <c r="D58" s="5">
        <f t="shared" si="0"/>
        <v>307861.62</v>
      </c>
      <c r="E58" s="5">
        <f t="shared" si="0"/>
        <v>80040.97</v>
      </c>
      <c r="F58" s="5">
        <f t="shared" si="0"/>
        <v>947215.55</v>
      </c>
      <c r="G58" s="5">
        <f t="shared" si="0"/>
        <v>568805.91</v>
      </c>
      <c r="H58" s="5">
        <f t="shared" si="0"/>
        <v>492382.86</v>
      </c>
      <c r="I58" s="5">
        <f t="shared" si="0"/>
        <v>857434.06</v>
      </c>
      <c r="J58" s="5">
        <f t="shared" si="0"/>
        <v>2403573.09</v>
      </c>
      <c r="K58" s="5">
        <f t="shared" si="0"/>
        <v>260052.56</v>
      </c>
      <c r="L58" s="5">
        <f t="shared" si="0"/>
        <v>6312.2899999999991</v>
      </c>
      <c r="M58" s="5">
        <f t="shared" si="0"/>
        <v>55078.48</v>
      </c>
      <c r="N58" s="5">
        <f t="shared" si="0"/>
        <v>6611777.1799999997</v>
      </c>
    </row>
    <row r="59" spans="1:15" x14ac:dyDescent="0.25">
      <c r="A59" s="25" t="s">
        <v>19</v>
      </c>
      <c r="B59" s="5">
        <f t="shared" ref="B59:N60" si="1">+B7+B20+B33</f>
        <v>11130.65</v>
      </c>
      <c r="C59" s="5">
        <f t="shared" si="1"/>
        <v>72096.510000000009</v>
      </c>
      <c r="D59" s="5">
        <f t="shared" si="1"/>
        <v>37019.32</v>
      </c>
      <c r="E59" s="5">
        <f t="shared" si="1"/>
        <v>3027.57</v>
      </c>
      <c r="F59" s="5">
        <f t="shared" si="1"/>
        <v>71233.86</v>
      </c>
      <c r="G59" s="5">
        <f t="shared" si="1"/>
        <v>14497.570000000002</v>
      </c>
      <c r="H59" s="5">
        <f t="shared" si="1"/>
        <v>28564.550000000003</v>
      </c>
      <c r="I59" s="5">
        <f t="shared" si="1"/>
        <v>94049.489999999991</v>
      </c>
      <c r="J59" s="5">
        <f t="shared" si="1"/>
        <v>19192.099999999999</v>
      </c>
      <c r="K59" s="5">
        <f t="shared" si="1"/>
        <v>36733.53</v>
      </c>
      <c r="L59" s="5">
        <f t="shared" si="1"/>
        <v>13.99</v>
      </c>
      <c r="M59" s="5">
        <f t="shared" si="1"/>
        <v>10246.52</v>
      </c>
      <c r="N59" s="5">
        <f t="shared" si="1"/>
        <v>397805.62</v>
      </c>
      <c r="O59" s="17">
        <f>+N59/N58</f>
        <v>6.0166216914164072E-2</v>
      </c>
    </row>
    <row r="60" spans="1:15" x14ac:dyDescent="0.25">
      <c r="A60" s="25" t="s">
        <v>20</v>
      </c>
      <c r="B60" s="5">
        <f t="shared" si="1"/>
        <v>9492.01</v>
      </c>
      <c r="C60" s="5">
        <f t="shared" si="1"/>
        <v>357077.47000000003</v>
      </c>
      <c r="D60" s="5">
        <f t="shared" si="1"/>
        <v>38887.289999999994</v>
      </c>
      <c r="E60" s="5">
        <f t="shared" si="1"/>
        <v>20497.620000000003</v>
      </c>
      <c r="F60" s="5">
        <f t="shared" si="1"/>
        <v>229526.40999999997</v>
      </c>
      <c r="G60" s="5">
        <f t="shared" si="1"/>
        <v>340351.82</v>
      </c>
      <c r="H60" s="5">
        <f t="shared" si="1"/>
        <v>237964.22999999998</v>
      </c>
      <c r="I60" s="5">
        <f t="shared" si="1"/>
        <v>369307.05</v>
      </c>
      <c r="J60" s="5">
        <f t="shared" si="1"/>
        <v>2232798.42</v>
      </c>
      <c r="K60" s="5">
        <f t="shared" si="1"/>
        <v>62139.35</v>
      </c>
      <c r="L60" s="5">
        <f t="shared" si="1"/>
        <v>2752.92</v>
      </c>
      <c r="M60" s="5">
        <f t="shared" si="1"/>
        <v>15095.55</v>
      </c>
      <c r="N60" s="5">
        <f t="shared" si="1"/>
        <v>3915890.13</v>
      </c>
      <c r="O60" s="17">
        <f>+N60/N58</f>
        <v>0.59225984533253739</v>
      </c>
    </row>
    <row r="61" spans="1:15" x14ac:dyDescent="0.25">
      <c r="A61" s="25" t="s">
        <v>55</v>
      </c>
      <c r="B61" s="5">
        <f>+B59+B60</f>
        <v>20622.66</v>
      </c>
      <c r="C61" s="5">
        <f t="shared" ref="C61:N61" si="2">+C59+C60</f>
        <v>429173.98000000004</v>
      </c>
      <c r="D61" s="5">
        <f t="shared" si="2"/>
        <v>75906.609999999986</v>
      </c>
      <c r="E61" s="5">
        <f t="shared" si="2"/>
        <v>23525.190000000002</v>
      </c>
      <c r="F61" s="5">
        <f t="shared" si="2"/>
        <v>300760.26999999996</v>
      </c>
      <c r="G61" s="5">
        <f t="shared" si="2"/>
        <v>354849.39</v>
      </c>
      <c r="H61" s="5">
        <f t="shared" si="2"/>
        <v>266528.77999999997</v>
      </c>
      <c r="I61" s="5">
        <f t="shared" si="2"/>
        <v>463356.54</v>
      </c>
      <c r="J61" s="5">
        <f t="shared" si="2"/>
        <v>2251990.52</v>
      </c>
      <c r="K61" s="5">
        <f t="shared" si="2"/>
        <v>98872.88</v>
      </c>
      <c r="L61" s="5">
        <f t="shared" si="2"/>
        <v>2766.91</v>
      </c>
      <c r="M61" s="5">
        <f t="shared" si="2"/>
        <v>25342.07</v>
      </c>
      <c r="N61" s="5">
        <f t="shared" si="2"/>
        <v>4313695.75</v>
      </c>
      <c r="O61" t="s">
        <v>41</v>
      </c>
    </row>
    <row r="62" spans="1:15" x14ac:dyDescent="0.25">
      <c r="A62" s="14"/>
    </row>
    <row r="63" spans="1:15" x14ac:dyDescent="0.25">
      <c r="A63" s="14"/>
    </row>
    <row r="64" spans="1:15" x14ac:dyDescent="0.25">
      <c r="A64" s="2"/>
    </row>
    <row r="65" spans="1:14" x14ac:dyDescent="0.25">
      <c r="A65" s="2" t="s">
        <v>34</v>
      </c>
    </row>
    <row r="66" spans="1:14" ht="180" x14ac:dyDescent="0.25">
      <c r="A66" s="3" t="s">
        <v>2</v>
      </c>
      <c r="B66" s="25" t="s">
        <v>3</v>
      </c>
      <c r="C66" s="25" t="s">
        <v>4</v>
      </c>
      <c r="D66" s="25" t="s">
        <v>5</v>
      </c>
      <c r="E66" s="25" t="s">
        <v>6</v>
      </c>
      <c r="F66" s="25" t="s">
        <v>7</v>
      </c>
      <c r="G66" s="25" t="s">
        <v>8</v>
      </c>
      <c r="H66" s="25" t="s">
        <v>9</v>
      </c>
      <c r="I66" s="25" t="s">
        <v>10</v>
      </c>
      <c r="J66" s="25" t="s">
        <v>11</v>
      </c>
      <c r="K66" s="25" t="s">
        <v>12</v>
      </c>
      <c r="L66" s="25" t="s">
        <v>13</v>
      </c>
      <c r="M66" s="25" t="s">
        <v>14</v>
      </c>
      <c r="N66" s="25" t="s">
        <v>15</v>
      </c>
    </row>
    <row r="67" spans="1:14" ht="15" customHeight="1" x14ac:dyDescent="0.25">
      <c r="A67" s="3" t="s">
        <v>16</v>
      </c>
      <c r="B67" s="37" t="s">
        <v>17</v>
      </c>
      <c r="C67" s="37" t="s">
        <v>17</v>
      </c>
      <c r="D67" s="37" t="s">
        <v>17</v>
      </c>
      <c r="E67" s="37" t="s">
        <v>17</v>
      </c>
      <c r="F67" s="37" t="s">
        <v>17</v>
      </c>
      <c r="G67" s="37" t="s">
        <v>17</v>
      </c>
      <c r="H67" s="37" t="s">
        <v>17</v>
      </c>
      <c r="I67" s="37" t="s">
        <v>17</v>
      </c>
      <c r="J67" s="37" t="s">
        <v>17</v>
      </c>
      <c r="K67" s="37" t="s">
        <v>17</v>
      </c>
      <c r="L67" s="37" t="s">
        <v>17</v>
      </c>
      <c r="M67" s="37" t="s">
        <v>17</v>
      </c>
      <c r="N67" s="37" t="s">
        <v>17</v>
      </c>
    </row>
    <row r="68" spans="1:14" x14ac:dyDescent="0.25">
      <c r="A68" s="25" t="s">
        <v>18</v>
      </c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</row>
    <row r="69" spans="1:14" x14ac:dyDescent="0.25">
      <c r="A69" s="25" t="s">
        <v>19</v>
      </c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</row>
    <row r="70" spans="1:14" x14ac:dyDescent="0.25">
      <c r="A70" s="25" t="s">
        <v>20</v>
      </c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</row>
    <row r="73" spans="1:14" x14ac:dyDescent="0.25">
      <c r="A73" s="2" t="s">
        <v>35</v>
      </c>
    </row>
    <row r="74" spans="1:14" ht="180" x14ac:dyDescent="0.25">
      <c r="A74" s="3" t="s">
        <v>2</v>
      </c>
      <c r="B74" s="25" t="s">
        <v>3</v>
      </c>
      <c r="C74" s="25" t="s">
        <v>4</v>
      </c>
      <c r="D74" s="25" t="s">
        <v>5</v>
      </c>
      <c r="E74" s="25" t="s">
        <v>6</v>
      </c>
      <c r="F74" s="25" t="s">
        <v>7</v>
      </c>
      <c r="G74" s="25" t="s">
        <v>8</v>
      </c>
      <c r="H74" s="25" t="s">
        <v>9</v>
      </c>
      <c r="I74" s="25" t="s">
        <v>10</v>
      </c>
      <c r="J74" s="25" t="s">
        <v>11</v>
      </c>
      <c r="K74" s="25" t="s">
        <v>12</v>
      </c>
      <c r="L74" s="25" t="s">
        <v>13</v>
      </c>
      <c r="M74" s="25" t="s">
        <v>14</v>
      </c>
      <c r="N74" s="25" t="s">
        <v>15</v>
      </c>
    </row>
    <row r="75" spans="1:14" ht="15" customHeight="1" x14ac:dyDescent="0.25">
      <c r="A75" s="3" t="s">
        <v>16</v>
      </c>
      <c r="B75" s="37" t="s">
        <v>17</v>
      </c>
      <c r="C75" s="37" t="s">
        <v>17</v>
      </c>
      <c r="D75" s="37" t="s">
        <v>17</v>
      </c>
      <c r="E75" s="37" t="s">
        <v>17</v>
      </c>
      <c r="F75" s="37" t="s">
        <v>17</v>
      </c>
      <c r="G75" s="37" t="s">
        <v>17</v>
      </c>
      <c r="H75" s="37" t="s">
        <v>17</v>
      </c>
      <c r="I75" s="37" t="s">
        <v>17</v>
      </c>
      <c r="J75" s="37" t="s">
        <v>17</v>
      </c>
      <c r="K75" s="37" t="s">
        <v>17</v>
      </c>
      <c r="L75" s="37" t="s">
        <v>17</v>
      </c>
      <c r="M75" s="37" t="s">
        <v>17</v>
      </c>
      <c r="N75" s="37" t="s">
        <v>17</v>
      </c>
    </row>
    <row r="76" spans="1:14" x14ac:dyDescent="0.25">
      <c r="A76" s="25" t="s">
        <v>18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</row>
    <row r="77" spans="1:14" x14ac:dyDescent="0.25">
      <c r="A77" s="25" t="s">
        <v>19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</row>
    <row r="78" spans="1:14" x14ac:dyDescent="0.25">
      <c r="A78" s="25" t="s">
        <v>20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</row>
    <row r="79" spans="1:14" x14ac:dyDescent="0.25">
      <c r="A79" s="25" t="s">
        <v>55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</row>
    <row r="80" spans="1:14" x14ac:dyDescent="0.25">
      <c r="A80" t="s">
        <v>25</v>
      </c>
    </row>
    <row r="84" spans="1:15" ht="180" x14ac:dyDescent="0.25">
      <c r="A84" s="3" t="s">
        <v>2</v>
      </c>
      <c r="B84" s="25" t="s">
        <v>3</v>
      </c>
      <c r="C84" s="25" t="s">
        <v>4</v>
      </c>
      <c r="D84" s="25" t="s">
        <v>5</v>
      </c>
      <c r="E84" s="25" t="s">
        <v>6</v>
      </c>
      <c r="F84" s="25" t="s">
        <v>7</v>
      </c>
      <c r="G84" s="25" t="s">
        <v>8</v>
      </c>
      <c r="H84" s="25" t="s">
        <v>9</v>
      </c>
      <c r="I84" s="25" t="s">
        <v>10</v>
      </c>
      <c r="J84" s="25" t="s">
        <v>11</v>
      </c>
      <c r="K84" s="25" t="s">
        <v>12</v>
      </c>
      <c r="L84" s="25" t="s">
        <v>13</v>
      </c>
      <c r="M84" s="25" t="s">
        <v>14</v>
      </c>
      <c r="N84" s="25" t="s">
        <v>15</v>
      </c>
    </row>
    <row r="85" spans="1:15" x14ac:dyDescent="0.25">
      <c r="A85" s="3" t="s">
        <v>16</v>
      </c>
      <c r="B85" s="37" t="s">
        <v>17</v>
      </c>
      <c r="C85" s="37" t="s">
        <v>17</v>
      </c>
      <c r="D85" s="37" t="s">
        <v>17</v>
      </c>
      <c r="E85" s="37" t="s">
        <v>17</v>
      </c>
      <c r="F85" s="37" t="s">
        <v>17</v>
      </c>
      <c r="G85" s="37" t="s">
        <v>17</v>
      </c>
      <c r="H85" s="37" t="s">
        <v>17</v>
      </c>
      <c r="I85" s="37" t="s">
        <v>17</v>
      </c>
      <c r="J85" s="37" t="s">
        <v>17</v>
      </c>
      <c r="K85" s="37" t="s">
        <v>17</v>
      </c>
      <c r="L85" s="37" t="s">
        <v>17</v>
      </c>
      <c r="M85" s="37" t="s">
        <v>17</v>
      </c>
      <c r="N85" s="37" t="s">
        <v>17</v>
      </c>
      <c r="O85" t="s">
        <v>44</v>
      </c>
    </row>
    <row r="86" spans="1:15" x14ac:dyDescent="0.25">
      <c r="A86" s="25" t="s">
        <v>18</v>
      </c>
      <c r="B86" s="20">
        <f>+B58/$N$58</f>
        <v>7.9081370373706404E-3</v>
      </c>
      <c r="C86" s="20">
        <f t="shared" ref="C86:N86" si="3">+C58/$N$58</f>
        <v>8.783311267001892E-2</v>
      </c>
      <c r="D86" s="20">
        <f t="shared" si="3"/>
        <v>4.6562612686230909E-2</v>
      </c>
      <c r="E86" s="20">
        <f t="shared" si="3"/>
        <v>1.2105817818863643E-2</v>
      </c>
      <c r="F86" s="20">
        <f t="shared" si="3"/>
        <v>0.14326186805950411</v>
      </c>
      <c r="G86" s="20">
        <f t="shared" si="3"/>
        <v>8.60292013046937E-2</v>
      </c>
      <c r="H86" s="20">
        <f t="shared" si="3"/>
        <v>7.4470576759515059E-2</v>
      </c>
      <c r="I86" s="20">
        <f t="shared" si="3"/>
        <v>0.12968284269978986</v>
      </c>
      <c r="J86" s="20">
        <f t="shared" si="3"/>
        <v>0.36352905195755553</v>
      </c>
      <c r="K86" s="20">
        <f t="shared" si="3"/>
        <v>3.9331718677186274E-2</v>
      </c>
      <c r="L86" s="20">
        <f t="shared" si="3"/>
        <v>9.5470398172129562E-4</v>
      </c>
      <c r="M86" s="20">
        <f t="shared" si="3"/>
        <v>8.3303593724554405E-3</v>
      </c>
      <c r="N86" s="20">
        <f t="shared" si="3"/>
        <v>1</v>
      </c>
      <c r="O86" s="22">
        <v>0.97049544389594855</v>
      </c>
    </row>
    <row r="87" spans="1:15" x14ac:dyDescent="0.25">
      <c r="A87" s="25" t="s">
        <v>19</v>
      </c>
      <c r="B87" s="20">
        <f>+B59/$N$59</f>
        <v>2.7980122553321392E-2</v>
      </c>
      <c r="C87" s="20">
        <f t="shared" ref="C87:N87" si="4">+C59/$N$59</f>
        <v>0.18123552402301407</v>
      </c>
      <c r="D87" s="20">
        <f t="shared" si="4"/>
        <v>9.305881601169938E-2</v>
      </c>
      <c r="E87" s="20">
        <f t="shared" si="4"/>
        <v>7.610676792348987E-3</v>
      </c>
      <c r="F87" s="20">
        <f t="shared" si="4"/>
        <v>0.17906700262303987</v>
      </c>
      <c r="G87" s="20">
        <f t="shared" si="4"/>
        <v>3.6443854161738592E-2</v>
      </c>
      <c r="H87" s="20">
        <f t="shared" si="4"/>
        <v>7.1805295259529014E-2</v>
      </c>
      <c r="I87" s="20">
        <f t="shared" si="4"/>
        <v>0.23642071723370825</v>
      </c>
      <c r="J87" s="20">
        <f t="shared" si="4"/>
        <v>4.8244919214565141E-2</v>
      </c>
      <c r="K87" s="20">
        <f t="shared" si="4"/>
        <v>9.2340399816372626E-2</v>
      </c>
      <c r="L87" s="20">
        <f t="shared" si="4"/>
        <v>3.5167929502856192E-5</v>
      </c>
      <c r="M87" s="20">
        <f t="shared" si="4"/>
        <v>2.5757604932780991E-2</v>
      </c>
      <c r="N87" s="20">
        <f t="shared" si="4"/>
        <v>1</v>
      </c>
      <c r="O87" s="22">
        <v>0.9325857264536318</v>
      </c>
    </row>
    <row r="88" spans="1:15" x14ac:dyDescent="0.25">
      <c r="A88" s="25" t="s">
        <v>20</v>
      </c>
      <c r="B88" s="20">
        <f>+B60/$N$60</f>
        <v>2.4239725030283216E-3</v>
      </c>
      <c r="C88" s="20">
        <f t="shared" ref="C88:N88" si="5">+C60/$N$60</f>
        <v>9.1186794865462689E-2</v>
      </c>
      <c r="D88" s="20">
        <f t="shared" si="5"/>
        <v>9.9306386821430039E-3</v>
      </c>
      <c r="E88" s="20">
        <f t="shared" si="5"/>
        <v>5.2344727046772389E-3</v>
      </c>
      <c r="F88" s="20">
        <f t="shared" si="5"/>
        <v>5.8614108767142549E-2</v>
      </c>
      <c r="G88" s="20">
        <f t="shared" si="5"/>
        <v>8.6915569308886609E-2</v>
      </c>
      <c r="H88" s="20">
        <f t="shared" si="5"/>
        <v>6.076887300206249E-2</v>
      </c>
      <c r="I88" s="20">
        <f t="shared" si="5"/>
        <v>9.4309860016424926E-2</v>
      </c>
      <c r="J88" s="20">
        <f t="shared" si="5"/>
        <v>0.57018924072826327</v>
      </c>
      <c r="K88" s="20">
        <f t="shared" si="5"/>
        <v>1.5868512122938445E-2</v>
      </c>
      <c r="L88" s="20">
        <f t="shared" si="5"/>
        <v>7.0301257405299062E-4</v>
      </c>
      <c r="M88" s="20">
        <f t="shared" si="5"/>
        <v>3.8549472786152967E-3</v>
      </c>
      <c r="N88" s="20">
        <f t="shared" si="5"/>
        <v>1</v>
      </c>
      <c r="O88" s="22">
        <v>0.98880058669057769</v>
      </c>
    </row>
    <row r="89" spans="1:15" x14ac:dyDescent="0.25">
      <c r="A89" s="32" t="s">
        <v>55</v>
      </c>
      <c r="B89" s="20">
        <f>+B61/$N$61</f>
        <v>4.7807405054007346E-3</v>
      </c>
      <c r="C89" s="20">
        <f t="shared" ref="C89:N89" si="6">+C61/$N$61</f>
        <v>9.9491017650004648E-2</v>
      </c>
      <c r="D89" s="20">
        <f t="shared" si="6"/>
        <v>1.7596653635110912E-2</v>
      </c>
      <c r="E89" s="20">
        <f t="shared" si="6"/>
        <v>5.4536043716110491E-3</v>
      </c>
      <c r="F89" s="20">
        <f t="shared" si="6"/>
        <v>6.9722179641436219E-2</v>
      </c>
      <c r="G89" s="20">
        <f t="shared" si="6"/>
        <v>8.2261107543340303E-2</v>
      </c>
      <c r="H89" s="20">
        <f t="shared" si="6"/>
        <v>6.17866431585955E-2</v>
      </c>
      <c r="I89" s="20">
        <f t="shared" si="6"/>
        <v>0.10741521119100715</v>
      </c>
      <c r="J89" s="20">
        <f t="shared" si="6"/>
        <v>0.52205594703798941</v>
      </c>
      <c r="K89" s="20">
        <f t="shared" si="6"/>
        <v>2.2920689295252223E-2</v>
      </c>
      <c r="L89" s="20">
        <f t="shared" si="6"/>
        <v>6.4142446763891493E-4</v>
      </c>
      <c r="M89" s="20">
        <f t="shared" si="6"/>
        <v>5.8747930936019306E-3</v>
      </c>
      <c r="N89" s="20">
        <f t="shared" si="6"/>
        <v>1</v>
      </c>
    </row>
    <row r="92" spans="1:15" x14ac:dyDescent="0.25">
      <c r="A92" s="2"/>
    </row>
    <row r="93" spans="1:15" x14ac:dyDescent="0.25">
      <c r="A93" s="2"/>
    </row>
    <row r="94" spans="1:15" x14ac:dyDescent="0.25">
      <c r="A94" s="2"/>
    </row>
    <row r="95" spans="1:15" x14ac:dyDescent="0.25">
      <c r="A95" s="2"/>
    </row>
    <row r="96" spans="1:15" x14ac:dyDescent="0.25">
      <c r="A96" s="2"/>
    </row>
    <row r="97" spans="1:1" x14ac:dyDescent="0.25">
      <c r="A97" s="2"/>
    </row>
  </sheetData>
  <mergeCells count="8">
    <mergeCell ref="B75:N75"/>
    <mergeCell ref="B85:N85"/>
    <mergeCell ref="B5:N5"/>
    <mergeCell ref="B18:N18"/>
    <mergeCell ref="B31:N31"/>
    <mergeCell ref="B44:N44"/>
    <mergeCell ref="B57:N57"/>
    <mergeCell ref="B67:N67"/>
  </mergeCells>
  <conditionalFormatting sqref="B68:N70">
    <cfRule type="cellIs" dxfId="5" priority="4" operator="lessThan">
      <formula>0</formula>
    </cfRule>
  </conditionalFormatting>
  <conditionalFormatting sqref="B76:N78 N79">
    <cfRule type="cellIs" dxfId="4" priority="5" operator="lessThan">
      <formula>0</formula>
    </cfRule>
  </conditionalFormatting>
  <conditionalFormatting sqref="B79:M79">
    <cfRule type="cellIs" dxfId="3" priority="3" operator="lessThan">
      <formula>0</formula>
    </cfRule>
  </conditionalFormatting>
  <hyperlinks>
    <hyperlink ref="A1" location="A10" display="Esportazioni per provincia, branca di attività economica e trimestre  "/>
    <hyperlink ref="A40" location="A11" display="Esportazioni per provincia, branca di attività economica e trimestre  "/>
    <hyperlink ref="A53" location="A10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7"/>
  <sheetViews>
    <sheetView topLeftCell="A112" zoomScale="80" zoomScaleNormal="80" workbookViewId="0">
      <selection activeCell="E88" sqref="E88"/>
    </sheetView>
  </sheetViews>
  <sheetFormatPr defaultColWidth="26.28515625" defaultRowHeight="15" x14ac:dyDescent="0.25"/>
  <cols>
    <col min="1" max="14" width="15.7109375" customWidth="1"/>
  </cols>
  <sheetData>
    <row r="1" spans="1:14" x14ac:dyDescent="0.25">
      <c r="A1" s="1" t="s">
        <v>0</v>
      </c>
    </row>
    <row r="2" spans="1:14" x14ac:dyDescent="0.25">
      <c r="A2" s="2" t="s">
        <v>1</v>
      </c>
    </row>
    <row r="4" spans="1:14" ht="18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</row>
    <row r="5" spans="1:14" ht="15" customHeight="1" x14ac:dyDescent="0.25">
      <c r="A5" s="3" t="s">
        <v>16</v>
      </c>
      <c r="B5" s="37" t="s">
        <v>17</v>
      </c>
      <c r="C5" s="37" t="s">
        <v>17</v>
      </c>
      <c r="D5" s="37" t="s">
        <v>17</v>
      </c>
      <c r="E5" s="37" t="s">
        <v>17</v>
      </c>
      <c r="F5" s="37" t="s">
        <v>17</v>
      </c>
      <c r="G5" s="37" t="s">
        <v>17</v>
      </c>
      <c r="H5" s="37" t="s">
        <v>17</v>
      </c>
      <c r="I5" s="37" t="s">
        <v>17</v>
      </c>
      <c r="J5" s="37" t="s">
        <v>17</v>
      </c>
      <c r="K5" s="37" t="s">
        <v>17</v>
      </c>
      <c r="L5" s="37" t="s">
        <v>17</v>
      </c>
      <c r="M5" s="37" t="s">
        <v>17</v>
      </c>
      <c r="N5" s="37" t="s">
        <v>17</v>
      </c>
    </row>
    <row r="6" spans="1:14" x14ac:dyDescent="0.25">
      <c r="A6" s="4" t="s">
        <v>18</v>
      </c>
      <c r="B6" s="5">
        <v>22384.65</v>
      </c>
      <c r="C6" s="5">
        <v>170608.11</v>
      </c>
      <c r="D6" s="5">
        <v>97750.07</v>
      </c>
      <c r="E6" s="5">
        <v>24623.14</v>
      </c>
      <c r="F6" s="5">
        <v>345053.77</v>
      </c>
      <c r="G6" s="5">
        <v>178290.21</v>
      </c>
      <c r="H6" s="5">
        <v>149422.91</v>
      </c>
      <c r="I6" s="5">
        <v>270833.06</v>
      </c>
      <c r="J6" s="5">
        <v>884070.6</v>
      </c>
      <c r="K6" s="5">
        <v>80831.73</v>
      </c>
      <c r="L6" s="5">
        <v>2371.91</v>
      </c>
      <c r="M6" s="5">
        <v>17179.5</v>
      </c>
      <c r="N6" s="5">
        <v>2243419.65</v>
      </c>
    </row>
    <row r="7" spans="1:14" x14ac:dyDescent="0.25">
      <c r="A7" s="4" t="s">
        <v>19</v>
      </c>
      <c r="B7" s="5">
        <v>5629.17</v>
      </c>
      <c r="C7" s="5">
        <v>21498.880000000001</v>
      </c>
      <c r="D7" s="5">
        <v>13125.5</v>
      </c>
      <c r="E7" s="5">
        <v>1393.66</v>
      </c>
      <c r="F7" s="5">
        <v>18534.61</v>
      </c>
      <c r="G7" s="5">
        <v>4827</v>
      </c>
      <c r="H7" s="5">
        <v>9914.86</v>
      </c>
      <c r="I7" s="5">
        <v>26627.34</v>
      </c>
      <c r="J7" s="5">
        <v>8350.2099999999991</v>
      </c>
      <c r="K7" s="5">
        <v>11324.55</v>
      </c>
      <c r="L7" s="5">
        <v>7.39</v>
      </c>
      <c r="M7" s="5">
        <v>3355.44</v>
      </c>
      <c r="N7" s="5">
        <v>124588.58</v>
      </c>
    </row>
    <row r="8" spans="1:14" x14ac:dyDescent="0.25">
      <c r="A8" s="4" t="s">
        <v>20</v>
      </c>
      <c r="B8" s="5">
        <v>1857.64</v>
      </c>
      <c r="C8" s="5">
        <v>105474.67</v>
      </c>
      <c r="D8" s="5">
        <v>13016.73</v>
      </c>
      <c r="E8" s="5">
        <v>5412</v>
      </c>
      <c r="F8" s="5">
        <v>94598.27</v>
      </c>
      <c r="G8" s="5">
        <v>104308.21</v>
      </c>
      <c r="H8" s="5">
        <v>72273.58</v>
      </c>
      <c r="I8" s="5">
        <v>115402.98</v>
      </c>
      <c r="J8" s="5">
        <v>825843.08</v>
      </c>
      <c r="K8" s="5">
        <v>21935.11</v>
      </c>
      <c r="L8" s="5">
        <v>685.1</v>
      </c>
      <c r="M8" s="5">
        <v>4746.09</v>
      </c>
      <c r="N8" s="5">
        <v>1365553.46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2" spans="1:14" x14ac:dyDescent="0.25">
      <c r="A12" s="2"/>
    </row>
    <row r="14" spans="1:14" x14ac:dyDescent="0.25">
      <c r="A14" s="2" t="s">
        <v>0</v>
      </c>
    </row>
    <row r="15" spans="1:14" x14ac:dyDescent="0.25">
      <c r="A15" s="2" t="s">
        <v>23</v>
      </c>
    </row>
    <row r="17" spans="1:14" ht="180" x14ac:dyDescent="0.25">
      <c r="A17" s="3" t="s">
        <v>2</v>
      </c>
      <c r="B17" s="27" t="s">
        <v>3</v>
      </c>
      <c r="C17" s="27" t="s">
        <v>4</v>
      </c>
      <c r="D17" s="27" t="s">
        <v>5</v>
      </c>
      <c r="E17" s="27" t="s">
        <v>6</v>
      </c>
      <c r="F17" s="27" t="s">
        <v>7</v>
      </c>
      <c r="G17" s="27" t="s">
        <v>8</v>
      </c>
      <c r="H17" s="27" t="s">
        <v>9</v>
      </c>
      <c r="I17" s="27" t="s">
        <v>10</v>
      </c>
      <c r="J17" s="27" t="s">
        <v>11</v>
      </c>
      <c r="K17" s="27" t="s">
        <v>12</v>
      </c>
      <c r="L17" s="27" t="s">
        <v>13</v>
      </c>
      <c r="M17" s="27" t="s">
        <v>14</v>
      </c>
      <c r="N17" s="27" t="s">
        <v>15</v>
      </c>
    </row>
    <row r="18" spans="1:14" ht="15" customHeight="1" x14ac:dyDescent="0.25">
      <c r="A18" s="3" t="s">
        <v>16</v>
      </c>
      <c r="B18" s="27" t="s">
        <v>17</v>
      </c>
      <c r="C18" s="27" t="s">
        <v>17</v>
      </c>
      <c r="D18" s="27" t="s">
        <v>17</v>
      </c>
      <c r="E18" s="27" t="s">
        <v>17</v>
      </c>
      <c r="F18" s="27" t="s">
        <v>17</v>
      </c>
      <c r="G18" s="27" t="s">
        <v>17</v>
      </c>
      <c r="H18" s="27" t="s">
        <v>17</v>
      </c>
      <c r="I18" s="27" t="s">
        <v>17</v>
      </c>
      <c r="J18" s="27" t="s">
        <v>17</v>
      </c>
      <c r="K18" s="27" t="s">
        <v>17</v>
      </c>
      <c r="L18" s="27" t="s">
        <v>17</v>
      </c>
      <c r="M18" s="27" t="s">
        <v>17</v>
      </c>
      <c r="N18" s="27" t="s">
        <v>17</v>
      </c>
    </row>
    <row r="19" spans="1:14" x14ac:dyDescent="0.25">
      <c r="A19" s="4" t="s">
        <v>18</v>
      </c>
      <c r="B19" s="5">
        <v>16767.09</v>
      </c>
      <c r="C19" s="5">
        <v>206628.28</v>
      </c>
      <c r="D19" s="5">
        <v>97596.02</v>
      </c>
      <c r="E19" s="5">
        <v>29401.119999999999</v>
      </c>
      <c r="F19" s="5">
        <v>328497.62</v>
      </c>
      <c r="G19" s="5">
        <v>212305.18</v>
      </c>
      <c r="H19" s="5">
        <v>183050.87</v>
      </c>
      <c r="I19" s="5">
        <v>316058.81</v>
      </c>
      <c r="J19" s="5">
        <v>812258.91</v>
      </c>
      <c r="K19" s="5">
        <v>94003.12</v>
      </c>
      <c r="L19" s="5">
        <v>2360.4699999999998</v>
      </c>
      <c r="M19" s="5">
        <v>19507.63</v>
      </c>
      <c r="N19" s="5">
        <v>2318435.12</v>
      </c>
    </row>
    <row r="20" spans="1:14" x14ac:dyDescent="0.25">
      <c r="A20" s="4" t="s">
        <v>19</v>
      </c>
      <c r="B20" s="5">
        <v>3672.74</v>
      </c>
      <c r="C20" s="5">
        <v>25469.42</v>
      </c>
      <c r="D20" s="5">
        <v>11218.2</v>
      </c>
      <c r="E20" s="5">
        <v>1215.97</v>
      </c>
      <c r="F20" s="5">
        <v>30575.57</v>
      </c>
      <c r="G20" s="5">
        <v>5007.8100000000004</v>
      </c>
      <c r="H20" s="5">
        <v>10020.870000000001</v>
      </c>
      <c r="I20" s="5">
        <v>44949.47</v>
      </c>
      <c r="J20" s="5">
        <v>6593.48</v>
      </c>
      <c r="K20" s="5">
        <v>13063.04</v>
      </c>
      <c r="L20" s="5">
        <v>2.11</v>
      </c>
      <c r="M20" s="5">
        <v>3597.87</v>
      </c>
      <c r="N20" s="5">
        <v>155386.54999999999</v>
      </c>
    </row>
    <row r="21" spans="1:14" x14ac:dyDescent="0.25">
      <c r="A21" s="4" t="s">
        <v>20</v>
      </c>
      <c r="B21" s="5">
        <v>3168.51</v>
      </c>
      <c r="C21" s="5">
        <v>126450.66</v>
      </c>
      <c r="D21" s="5">
        <v>14325.51</v>
      </c>
      <c r="E21" s="5">
        <v>7927.88</v>
      </c>
      <c r="F21" s="5">
        <v>65094.879999999997</v>
      </c>
      <c r="G21" s="5">
        <v>124082.81</v>
      </c>
      <c r="H21" s="5">
        <v>87084.73</v>
      </c>
      <c r="I21" s="5">
        <v>137810.37</v>
      </c>
      <c r="J21" s="5">
        <v>755554.94</v>
      </c>
      <c r="K21" s="5">
        <v>20095.07</v>
      </c>
      <c r="L21" s="5">
        <v>1112.1199999999999</v>
      </c>
      <c r="M21" s="5">
        <v>5483</v>
      </c>
      <c r="N21" s="5">
        <v>1348190.48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5" spans="1:14" x14ac:dyDescent="0.25">
      <c r="A25" s="2"/>
    </row>
    <row r="27" spans="1:14" x14ac:dyDescent="0.25">
      <c r="A27" s="2" t="s">
        <v>0</v>
      </c>
    </row>
    <row r="28" spans="1:14" x14ac:dyDescent="0.25">
      <c r="A28" s="2" t="s">
        <v>24</v>
      </c>
    </row>
    <row r="29" spans="1:14" x14ac:dyDescent="0.25">
      <c r="A29" s="2"/>
    </row>
    <row r="30" spans="1:14" ht="180" x14ac:dyDescent="0.25">
      <c r="A30" s="3" t="s">
        <v>2</v>
      </c>
      <c r="B30" s="27" t="s">
        <v>3</v>
      </c>
      <c r="C30" s="27" t="s">
        <v>4</v>
      </c>
      <c r="D30" s="27" t="s">
        <v>5</v>
      </c>
      <c r="E30" s="27" t="s">
        <v>6</v>
      </c>
      <c r="F30" s="27" t="s">
        <v>7</v>
      </c>
      <c r="G30" s="27" t="s">
        <v>8</v>
      </c>
      <c r="H30" s="27" t="s">
        <v>9</v>
      </c>
      <c r="I30" s="27" t="s">
        <v>10</v>
      </c>
      <c r="J30" s="27" t="s">
        <v>11</v>
      </c>
      <c r="K30" s="27" t="s">
        <v>12</v>
      </c>
      <c r="L30" s="27" t="s">
        <v>13</v>
      </c>
      <c r="M30" s="27" t="s">
        <v>14</v>
      </c>
      <c r="N30" s="27" t="s">
        <v>15</v>
      </c>
    </row>
    <row r="31" spans="1:14" ht="15" customHeight="1" x14ac:dyDescent="0.25">
      <c r="A31" s="3" t="s">
        <v>16</v>
      </c>
      <c r="B31" s="27" t="s">
        <v>17</v>
      </c>
      <c r="C31" s="27" t="s">
        <v>17</v>
      </c>
      <c r="D31" s="27" t="s">
        <v>17</v>
      </c>
      <c r="E31" s="27" t="s">
        <v>17</v>
      </c>
      <c r="F31" s="27" t="s">
        <v>17</v>
      </c>
      <c r="G31" s="27" t="s">
        <v>17</v>
      </c>
      <c r="H31" s="27" t="s">
        <v>17</v>
      </c>
      <c r="I31" s="27" t="s">
        <v>17</v>
      </c>
      <c r="J31" s="27" t="s">
        <v>17</v>
      </c>
      <c r="K31" s="27" t="s">
        <v>17</v>
      </c>
      <c r="L31" s="27" t="s">
        <v>17</v>
      </c>
      <c r="M31" s="27" t="s">
        <v>17</v>
      </c>
      <c r="N31" s="27" t="s">
        <v>17</v>
      </c>
    </row>
    <row r="32" spans="1:14" x14ac:dyDescent="0.25">
      <c r="A32" s="4" t="s">
        <v>18</v>
      </c>
      <c r="B32" s="5">
        <v>13135.1</v>
      </c>
      <c r="C32" s="5">
        <v>203496.58</v>
      </c>
      <c r="D32" s="5">
        <v>112515.53</v>
      </c>
      <c r="E32" s="5">
        <v>26016.71</v>
      </c>
      <c r="F32" s="5">
        <v>273664.15999999997</v>
      </c>
      <c r="G32" s="5">
        <v>178210.52</v>
      </c>
      <c r="H32" s="5">
        <v>159909.07999999999</v>
      </c>
      <c r="I32" s="5">
        <v>270542.19</v>
      </c>
      <c r="J32" s="5">
        <v>707243.58</v>
      </c>
      <c r="K32" s="5">
        <v>85217.71</v>
      </c>
      <c r="L32" s="5">
        <v>1579.91</v>
      </c>
      <c r="M32" s="5">
        <v>18391.349999999999</v>
      </c>
      <c r="N32" s="5">
        <v>2049922.41</v>
      </c>
    </row>
    <row r="33" spans="1:14" x14ac:dyDescent="0.25">
      <c r="A33" s="4" t="s">
        <v>19</v>
      </c>
      <c r="B33" s="5">
        <v>1828.74</v>
      </c>
      <c r="C33" s="5">
        <v>25128.21</v>
      </c>
      <c r="D33" s="5">
        <v>12675.62</v>
      </c>
      <c r="E33" s="5">
        <v>417.94</v>
      </c>
      <c r="F33" s="5">
        <v>22123.68</v>
      </c>
      <c r="G33" s="5">
        <v>4662.76</v>
      </c>
      <c r="H33" s="5">
        <v>8628.82</v>
      </c>
      <c r="I33" s="5">
        <v>22472.68</v>
      </c>
      <c r="J33" s="5">
        <v>4248.41</v>
      </c>
      <c r="K33" s="5">
        <v>12345.94</v>
      </c>
      <c r="L33" s="5">
        <v>4.49</v>
      </c>
      <c r="M33" s="5">
        <v>3293.21</v>
      </c>
      <c r="N33" s="5">
        <v>117830.49</v>
      </c>
    </row>
    <row r="34" spans="1:14" x14ac:dyDescent="0.25">
      <c r="A34" s="4" t="s">
        <v>20</v>
      </c>
      <c r="B34" s="5">
        <v>4465.8599999999997</v>
      </c>
      <c r="C34" s="5">
        <v>125152.14</v>
      </c>
      <c r="D34" s="5">
        <v>11545.05</v>
      </c>
      <c r="E34" s="5">
        <v>7157.74</v>
      </c>
      <c r="F34" s="5">
        <v>69833.259999999995</v>
      </c>
      <c r="G34" s="5">
        <v>111960.8</v>
      </c>
      <c r="H34" s="5">
        <v>78605.919999999998</v>
      </c>
      <c r="I34" s="5">
        <v>116093.7</v>
      </c>
      <c r="J34" s="5">
        <v>651400.4</v>
      </c>
      <c r="K34" s="5">
        <v>20109.169999999998</v>
      </c>
      <c r="L34" s="5">
        <v>955.7</v>
      </c>
      <c r="M34" s="5">
        <v>4866.46</v>
      </c>
      <c r="N34" s="5">
        <v>1202146.19</v>
      </c>
    </row>
    <row r="35" spans="1:14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4" x14ac:dyDescent="0.25">
      <c r="A36" s="6" t="s">
        <v>21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1:14" x14ac:dyDescent="0.25">
      <c r="A37" s="2" t="s">
        <v>22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1:14" x14ac:dyDescent="0.25">
      <c r="A38" s="2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4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4" x14ac:dyDescent="0.25">
      <c r="A40" s="13" t="s">
        <v>0</v>
      </c>
    </row>
    <row r="41" spans="1:14" x14ac:dyDescent="0.25">
      <c r="A41" s="14" t="s">
        <v>33</v>
      </c>
    </row>
    <row r="43" spans="1:14" ht="180" x14ac:dyDescent="0.25">
      <c r="A43" s="3" t="s">
        <v>2</v>
      </c>
      <c r="B43" s="27" t="s">
        <v>3</v>
      </c>
      <c r="C43" s="27" t="s">
        <v>4</v>
      </c>
      <c r="D43" s="27" t="s">
        <v>5</v>
      </c>
      <c r="E43" s="27" t="s">
        <v>6</v>
      </c>
      <c r="F43" s="27" t="s">
        <v>7</v>
      </c>
      <c r="G43" s="27" t="s">
        <v>8</v>
      </c>
      <c r="H43" s="27" t="s">
        <v>9</v>
      </c>
      <c r="I43" s="27" t="s">
        <v>10</v>
      </c>
      <c r="J43" s="27" t="s">
        <v>11</v>
      </c>
      <c r="K43" s="27" t="s">
        <v>12</v>
      </c>
      <c r="L43" s="27" t="s">
        <v>13</v>
      </c>
      <c r="M43" s="27" t="s">
        <v>14</v>
      </c>
      <c r="N43" s="27" t="s">
        <v>15</v>
      </c>
    </row>
    <row r="44" spans="1:14" x14ac:dyDescent="0.25">
      <c r="A44" s="3" t="s">
        <v>16</v>
      </c>
      <c r="B44" s="27" t="s">
        <v>17</v>
      </c>
      <c r="C44" s="27" t="s">
        <v>17</v>
      </c>
      <c r="D44" s="27" t="s">
        <v>17</v>
      </c>
      <c r="E44" s="27" t="s">
        <v>17</v>
      </c>
      <c r="F44" s="27" t="s">
        <v>17</v>
      </c>
      <c r="G44" s="27" t="s">
        <v>17</v>
      </c>
      <c r="H44" s="27" t="s">
        <v>17</v>
      </c>
      <c r="I44" s="27" t="s">
        <v>17</v>
      </c>
      <c r="J44" s="27" t="s">
        <v>17</v>
      </c>
      <c r="K44" s="27" t="s">
        <v>17</v>
      </c>
      <c r="L44" s="27" t="s">
        <v>17</v>
      </c>
      <c r="M44" s="27" t="s">
        <v>17</v>
      </c>
      <c r="N44" s="27" t="s">
        <v>17</v>
      </c>
    </row>
    <row r="45" spans="1:14" x14ac:dyDescent="0.25">
      <c r="A45" s="11" t="s">
        <v>18</v>
      </c>
      <c r="B45" s="5">
        <v>20057.68</v>
      </c>
      <c r="C45" s="5">
        <v>209109.59</v>
      </c>
      <c r="D45" s="5">
        <v>97467.62</v>
      </c>
      <c r="E45" s="5">
        <v>28714.1</v>
      </c>
      <c r="F45" s="5">
        <v>365828.49</v>
      </c>
      <c r="G45" s="5">
        <v>191945.62</v>
      </c>
      <c r="H45" s="5">
        <v>144997.57999999999</v>
      </c>
      <c r="I45" s="5">
        <v>347867.65</v>
      </c>
      <c r="J45" s="5">
        <v>729863.01</v>
      </c>
      <c r="K45" s="5">
        <v>94246.7</v>
      </c>
      <c r="L45" s="5">
        <v>1154.47</v>
      </c>
      <c r="M45" s="5">
        <v>16911.650000000001</v>
      </c>
      <c r="N45" s="5">
        <v>2248164.15</v>
      </c>
    </row>
    <row r="46" spans="1:14" x14ac:dyDescent="0.25">
      <c r="A46" s="11" t="s">
        <v>19</v>
      </c>
      <c r="B46" s="5">
        <v>5826.87</v>
      </c>
      <c r="C46" s="5">
        <v>23292.74</v>
      </c>
      <c r="D46" s="5">
        <v>9613.7099999999991</v>
      </c>
      <c r="E46" s="5">
        <v>631.04</v>
      </c>
      <c r="F46" s="5">
        <v>31928.63</v>
      </c>
      <c r="G46" s="5">
        <v>5445.98</v>
      </c>
      <c r="H46" s="5">
        <v>10598.94</v>
      </c>
      <c r="I46" s="5">
        <v>54366.82</v>
      </c>
      <c r="J46" s="5">
        <v>3378.34</v>
      </c>
      <c r="K46" s="5">
        <v>12451.29</v>
      </c>
      <c r="L46" s="5">
        <v>80.69</v>
      </c>
      <c r="M46" s="5">
        <v>3274.11</v>
      </c>
      <c r="N46" s="5">
        <v>160889.16</v>
      </c>
    </row>
    <row r="47" spans="1:14" x14ac:dyDescent="0.25">
      <c r="A47" s="11" t="s">
        <v>20</v>
      </c>
      <c r="B47" s="5">
        <v>3513.09</v>
      </c>
      <c r="C47" s="5">
        <v>133367.07999999999</v>
      </c>
      <c r="D47" s="5">
        <v>11914.64</v>
      </c>
      <c r="E47" s="5">
        <v>7210.22</v>
      </c>
      <c r="F47" s="5">
        <v>104781.25</v>
      </c>
      <c r="G47" s="5">
        <v>124086.34</v>
      </c>
      <c r="H47" s="5">
        <v>69337.320000000007</v>
      </c>
      <c r="I47" s="5">
        <v>150217.22</v>
      </c>
      <c r="J47" s="5">
        <v>664553.06000000006</v>
      </c>
      <c r="K47" s="5">
        <v>18212.509999999998</v>
      </c>
      <c r="L47" s="5">
        <v>272.74</v>
      </c>
      <c r="M47" s="5">
        <v>5075.76</v>
      </c>
      <c r="N47" s="5">
        <v>1292541.22</v>
      </c>
    </row>
    <row r="49" spans="1:15" x14ac:dyDescent="0.25">
      <c r="A49" s="15" t="s">
        <v>21</v>
      </c>
    </row>
    <row r="50" spans="1:15" x14ac:dyDescent="0.25">
      <c r="A50" s="14" t="s">
        <v>22</v>
      </c>
    </row>
    <row r="51" spans="1:15" x14ac:dyDescent="0.25">
      <c r="A51" s="14"/>
    </row>
    <row r="52" spans="1:15" x14ac:dyDescent="0.25">
      <c r="A52" s="14"/>
    </row>
    <row r="53" spans="1:15" x14ac:dyDescent="0.25">
      <c r="A53" s="1" t="s">
        <v>0</v>
      </c>
    </row>
    <row r="54" spans="1:15" x14ac:dyDescent="0.25">
      <c r="A54" s="2" t="s">
        <v>40</v>
      </c>
    </row>
    <row r="56" spans="1:15" ht="180" x14ac:dyDescent="0.25">
      <c r="A56" s="3" t="s">
        <v>2</v>
      </c>
      <c r="B56" s="27" t="s">
        <v>3</v>
      </c>
      <c r="C56" s="27" t="s">
        <v>4</v>
      </c>
      <c r="D56" s="27" t="s">
        <v>5</v>
      </c>
      <c r="E56" s="27" t="s">
        <v>6</v>
      </c>
      <c r="F56" s="27" t="s">
        <v>7</v>
      </c>
      <c r="G56" s="27" t="s">
        <v>8</v>
      </c>
      <c r="H56" s="27" t="s">
        <v>9</v>
      </c>
      <c r="I56" s="27" t="s">
        <v>10</v>
      </c>
      <c r="J56" s="27" t="s">
        <v>11</v>
      </c>
      <c r="K56" s="27" t="s">
        <v>12</v>
      </c>
      <c r="L56" s="27" t="s">
        <v>13</v>
      </c>
      <c r="M56" s="27" t="s">
        <v>14</v>
      </c>
      <c r="N56" s="27" t="s">
        <v>15</v>
      </c>
    </row>
    <row r="57" spans="1:15" x14ac:dyDescent="0.25">
      <c r="A57" s="3" t="s">
        <v>16</v>
      </c>
      <c r="B57" s="27" t="s">
        <v>17</v>
      </c>
      <c r="C57" s="27" t="s">
        <v>17</v>
      </c>
      <c r="D57" s="27" t="s">
        <v>17</v>
      </c>
      <c r="E57" s="27" t="s">
        <v>17</v>
      </c>
      <c r="F57" s="27" t="s">
        <v>17</v>
      </c>
      <c r="G57" s="27" t="s">
        <v>17</v>
      </c>
      <c r="H57" s="27" t="s">
        <v>17</v>
      </c>
      <c r="I57" s="27" t="s">
        <v>17</v>
      </c>
      <c r="J57" s="27" t="s">
        <v>17</v>
      </c>
      <c r="K57" s="27" t="s">
        <v>17</v>
      </c>
      <c r="L57" s="27" t="s">
        <v>17</v>
      </c>
      <c r="M57" s="27" t="s">
        <v>17</v>
      </c>
      <c r="N57" s="27" t="s">
        <v>17</v>
      </c>
    </row>
    <row r="58" spans="1:15" x14ac:dyDescent="0.25">
      <c r="A58" s="11" t="s">
        <v>18</v>
      </c>
      <c r="B58" s="5">
        <v>72344.52</v>
      </c>
      <c r="C58" s="5">
        <v>789842.55999999994</v>
      </c>
      <c r="D58" s="5">
        <v>405329.24</v>
      </c>
      <c r="E58" s="5">
        <v>108755.07</v>
      </c>
      <c r="F58" s="5">
        <v>1313044.04</v>
      </c>
      <c r="G58" s="5">
        <v>760751.53</v>
      </c>
      <c r="H58" s="5">
        <v>637380.43999999994</v>
      </c>
      <c r="I58" s="5">
        <v>1205301.71</v>
      </c>
      <c r="J58" s="5">
        <v>3133436.0999999996</v>
      </c>
      <c r="K58" s="5">
        <v>354299.26</v>
      </c>
      <c r="L58" s="5">
        <v>7466.7599999999993</v>
      </c>
      <c r="M58" s="5">
        <v>71990.13</v>
      </c>
      <c r="N58" s="5">
        <v>8859941.3300000001</v>
      </c>
    </row>
    <row r="59" spans="1:15" x14ac:dyDescent="0.25">
      <c r="A59" s="11" t="s">
        <v>19</v>
      </c>
      <c r="B59" s="5">
        <v>16957.52</v>
      </c>
      <c r="C59" s="5">
        <v>95389.250000000015</v>
      </c>
      <c r="D59" s="5">
        <v>46633.03</v>
      </c>
      <c r="E59" s="5">
        <v>3658.61</v>
      </c>
      <c r="F59" s="5">
        <v>103162.49</v>
      </c>
      <c r="G59" s="5">
        <v>19943.550000000003</v>
      </c>
      <c r="H59" s="5">
        <v>39163.490000000005</v>
      </c>
      <c r="I59" s="5">
        <v>148416.31</v>
      </c>
      <c r="J59" s="5">
        <v>22570.44</v>
      </c>
      <c r="K59" s="5">
        <v>49184.82</v>
      </c>
      <c r="L59" s="5">
        <v>94.679999999999993</v>
      </c>
      <c r="M59" s="5">
        <v>13520.630000000001</v>
      </c>
      <c r="N59" s="5">
        <v>558694.78</v>
      </c>
      <c r="O59" s="17">
        <f>+N59/N58</f>
        <v>6.3058519147101394E-2</v>
      </c>
    </row>
    <row r="60" spans="1:15" x14ac:dyDescent="0.25">
      <c r="A60" s="11" t="s">
        <v>20</v>
      </c>
      <c r="B60" s="5">
        <v>13005.1</v>
      </c>
      <c r="C60" s="5">
        <v>490444.55000000005</v>
      </c>
      <c r="D60" s="5">
        <v>50801.929999999993</v>
      </c>
      <c r="E60" s="5">
        <v>27707.840000000004</v>
      </c>
      <c r="F60" s="5">
        <v>334307.65999999997</v>
      </c>
      <c r="G60" s="5">
        <v>464438.16000000003</v>
      </c>
      <c r="H60" s="5">
        <v>307301.55</v>
      </c>
      <c r="I60" s="5">
        <v>519524.27</v>
      </c>
      <c r="J60" s="5">
        <v>2897351.48</v>
      </c>
      <c r="K60" s="5">
        <v>80351.86</v>
      </c>
      <c r="L60" s="5">
        <v>3025.66</v>
      </c>
      <c r="M60" s="5">
        <v>20171.309999999998</v>
      </c>
      <c r="N60" s="5">
        <v>5208431.3499999996</v>
      </c>
      <c r="O60" s="17">
        <f>+N60/N58</f>
        <v>0.58786296161624807</v>
      </c>
    </row>
    <row r="61" spans="1:15" x14ac:dyDescent="0.25">
      <c r="A61" s="23" t="s">
        <v>55</v>
      </c>
      <c r="B61" s="5">
        <v>29962.620000000003</v>
      </c>
      <c r="C61" s="5">
        <v>585833.80000000005</v>
      </c>
      <c r="D61" s="5">
        <v>97434.959999999992</v>
      </c>
      <c r="E61" s="5">
        <v>31366.450000000004</v>
      </c>
      <c r="F61" s="5">
        <v>437470.14999999997</v>
      </c>
      <c r="G61" s="5">
        <v>484381.71</v>
      </c>
      <c r="H61" s="5">
        <v>346465.04</v>
      </c>
      <c r="I61" s="5">
        <v>667940.58000000007</v>
      </c>
      <c r="J61" s="5">
        <v>2919921.92</v>
      </c>
      <c r="K61" s="5">
        <v>129536.68</v>
      </c>
      <c r="L61" s="5">
        <v>3120.3399999999997</v>
      </c>
      <c r="M61" s="5">
        <v>33691.94</v>
      </c>
      <c r="N61" s="5">
        <v>5767126.1299999999</v>
      </c>
      <c r="O61" t="s">
        <v>41</v>
      </c>
    </row>
    <row r="62" spans="1:15" x14ac:dyDescent="0.25">
      <c r="A62" s="14"/>
    </row>
    <row r="63" spans="1:15" x14ac:dyDescent="0.25">
      <c r="A63" s="14"/>
    </row>
    <row r="64" spans="1:15" x14ac:dyDescent="0.25">
      <c r="A64" s="2"/>
    </row>
    <row r="65" spans="1:18" x14ac:dyDescent="0.25">
      <c r="A65" s="2" t="s">
        <v>34</v>
      </c>
    </row>
    <row r="66" spans="1:18" ht="180" x14ac:dyDescent="0.25">
      <c r="A66" s="3" t="s">
        <v>2</v>
      </c>
      <c r="B66" s="27" t="s">
        <v>3</v>
      </c>
      <c r="C66" s="27" t="s">
        <v>4</v>
      </c>
      <c r="D66" s="27" t="s">
        <v>5</v>
      </c>
      <c r="E66" s="27" t="s">
        <v>6</v>
      </c>
      <c r="F66" s="27" t="s">
        <v>7</v>
      </c>
      <c r="G66" s="27" t="s">
        <v>8</v>
      </c>
      <c r="H66" s="27" t="s">
        <v>9</v>
      </c>
      <c r="I66" s="27" t="s">
        <v>10</v>
      </c>
      <c r="J66" s="27" t="s">
        <v>11</v>
      </c>
      <c r="K66" s="27" t="s">
        <v>12</v>
      </c>
      <c r="L66" s="27" t="s">
        <v>13</v>
      </c>
      <c r="M66" s="27" t="s">
        <v>14</v>
      </c>
      <c r="N66" s="27" t="s">
        <v>15</v>
      </c>
    </row>
    <row r="67" spans="1:18" ht="15" customHeight="1" x14ac:dyDescent="0.25">
      <c r="A67" s="3" t="s">
        <v>16</v>
      </c>
      <c r="B67" s="27" t="s">
        <v>17</v>
      </c>
      <c r="C67" s="27" t="s">
        <v>17</v>
      </c>
      <c r="D67" s="27" t="s">
        <v>17</v>
      </c>
      <c r="E67" s="27" t="s">
        <v>17</v>
      </c>
      <c r="F67" s="27" t="s">
        <v>17</v>
      </c>
      <c r="G67" s="27" t="s">
        <v>17</v>
      </c>
      <c r="H67" s="27" t="s">
        <v>17</v>
      </c>
      <c r="I67" s="27" t="s">
        <v>17</v>
      </c>
      <c r="J67" s="27" t="s">
        <v>17</v>
      </c>
      <c r="K67" s="27" t="s">
        <v>17</v>
      </c>
      <c r="L67" s="27" t="s">
        <v>17</v>
      </c>
      <c r="M67" s="27" t="s">
        <v>17</v>
      </c>
      <c r="N67" s="27" t="s">
        <v>17</v>
      </c>
    </row>
    <row r="68" spans="1:18" x14ac:dyDescent="0.25">
      <c r="A68" s="4" t="s">
        <v>18</v>
      </c>
      <c r="B68" s="8">
        <v>-0.1522016646003474</v>
      </c>
      <c r="C68" s="8">
        <v>9.3760254677445004E-2</v>
      </c>
      <c r="D68" s="8">
        <v>7.4928860874563533E-2</v>
      </c>
      <c r="E68" s="8">
        <v>1.3078383674297492E-2</v>
      </c>
      <c r="F68" s="8">
        <v>-5.0565911533491312E-2</v>
      </c>
      <c r="G68" s="8">
        <v>-5.2328446579976276E-2</v>
      </c>
      <c r="H68" s="8">
        <v>-8.2915170032355795E-2</v>
      </c>
      <c r="I68" s="8">
        <v>5.3703197490195406E-2</v>
      </c>
      <c r="J68" s="8">
        <v>-0.15281401312177853</v>
      </c>
      <c r="K68" s="8">
        <v>2.6479617764993805E-2</v>
      </c>
      <c r="L68" s="8">
        <v>-0.42219771024304881</v>
      </c>
      <c r="M68" s="8">
        <v>-3.7727944377224508E-2</v>
      </c>
      <c r="N68" s="8">
        <v>-5.7820387385984232E-2</v>
      </c>
    </row>
    <row r="69" spans="1:18" x14ac:dyDescent="0.25">
      <c r="A69" s="4" t="s">
        <v>19</v>
      </c>
      <c r="B69" s="8">
        <v>-0.1769851568118806</v>
      </c>
      <c r="C69" s="8">
        <v>3.0928306964484432E-2</v>
      </c>
      <c r="D69" s="8">
        <v>-8.4390211841256627E-2</v>
      </c>
      <c r="E69" s="8">
        <v>-0.59803497047474163</v>
      </c>
      <c r="F69" s="8">
        <v>0.10063351427341535</v>
      </c>
      <c r="G69" s="8">
        <v>2.7853105448910394E-2</v>
      </c>
      <c r="H69" s="8">
        <v>-3.5512619803739369E-2</v>
      </c>
      <c r="I69" s="8">
        <v>7.352507048022959E-2</v>
      </c>
      <c r="J69" s="8">
        <v>-0.48963408636019612</v>
      </c>
      <c r="K69" s="8">
        <v>1.6797067688935359E-2</v>
      </c>
      <c r="L69" s="8">
        <v>7.9663157894736836</v>
      </c>
      <c r="M69" s="8">
        <v>-5.5511691554094356E-2</v>
      </c>
      <c r="N69" s="8">
        <v>-4.4842554408314099E-3</v>
      </c>
    </row>
    <row r="70" spans="1:18" x14ac:dyDescent="0.25">
      <c r="A70" s="4" t="s">
        <v>20</v>
      </c>
      <c r="B70" s="8">
        <v>0.58748744068521608</v>
      </c>
      <c r="C70" s="8">
        <v>0.11466574177128455</v>
      </c>
      <c r="D70" s="8">
        <v>-0.14199824154860757</v>
      </c>
      <c r="E70" s="8">
        <v>7.7068159533668815E-2</v>
      </c>
      <c r="F70" s="8">
        <v>9.3437695981324287E-2</v>
      </c>
      <c r="G70" s="8">
        <v>3.3521983482537952E-2</v>
      </c>
      <c r="H70" s="8">
        <v>-7.163146998735119E-2</v>
      </c>
      <c r="I70" s="8">
        <v>5.1725432328113857E-2</v>
      </c>
      <c r="J70" s="8">
        <v>-0.16785436470952458</v>
      </c>
      <c r="K70" s="8">
        <v>-8.8234216460648218E-2</v>
      </c>
      <c r="L70" s="8">
        <v>-0.31647767106976321</v>
      </c>
      <c r="M70" s="8">
        <v>-2.804452791010725E-2</v>
      </c>
      <c r="N70" s="8">
        <v>-8.0721149394809816E-2</v>
      </c>
    </row>
    <row r="73" spans="1:18" x14ac:dyDescent="0.25">
      <c r="A73" s="2" t="s">
        <v>35</v>
      </c>
    </row>
    <row r="74" spans="1:18" ht="180" x14ac:dyDescent="0.25">
      <c r="A74" s="3" t="s">
        <v>2</v>
      </c>
      <c r="B74" s="27" t="s">
        <v>3</v>
      </c>
      <c r="C74" s="27" t="s">
        <v>4</v>
      </c>
      <c r="D74" s="27" t="s">
        <v>5</v>
      </c>
      <c r="E74" s="27" t="s">
        <v>6</v>
      </c>
      <c r="F74" s="27" t="s">
        <v>7</v>
      </c>
      <c r="G74" s="27" t="s">
        <v>8</v>
      </c>
      <c r="H74" s="27" t="s">
        <v>9</v>
      </c>
      <c r="I74" s="27" t="s">
        <v>10</v>
      </c>
      <c r="J74" s="27" t="s">
        <v>11</v>
      </c>
      <c r="K74" s="27" t="s">
        <v>12</v>
      </c>
      <c r="L74" s="27" t="s">
        <v>13</v>
      </c>
      <c r="M74" s="27" t="s">
        <v>14</v>
      </c>
      <c r="N74" s="27" t="s">
        <v>15</v>
      </c>
    </row>
    <row r="75" spans="1:18" ht="15" customHeight="1" x14ac:dyDescent="0.25">
      <c r="A75" s="3" t="s">
        <v>16</v>
      </c>
      <c r="B75" s="27" t="s">
        <v>17</v>
      </c>
      <c r="C75" s="27" t="s">
        <v>17</v>
      </c>
      <c r="D75" s="27" t="s">
        <v>17</v>
      </c>
      <c r="E75" s="27" t="s">
        <v>17</v>
      </c>
      <c r="F75" s="27" t="s">
        <v>17</v>
      </c>
      <c r="G75" s="27" t="s">
        <v>17</v>
      </c>
      <c r="H75" s="27" t="s">
        <v>17</v>
      </c>
      <c r="I75" s="27" t="s">
        <v>17</v>
      </c>
      <c r="J75" s="27" t="s">
        <v>17</v>
      </c>
      <c r="K75" s="27" t="s">
        <v>17</v>
      </c>
      <c r="L75" s="27" t="s">
        <v>17</v>
      </c>
      <c r="M75" s="27" t="s">
        <v>17</v>
      </c>
      <c r="N75" s="27" t="s">
        <v>17</v>
      </c>
    </row>
    <row r="76" spans="1:18" x14ac:dyDescent="0.25">
      <c r="A76" s="4" t="s">
        <v>18</v>
      </c>
      <c r="B76" s="8">
        <v>0.25713973919021221</v>
      </c>
      <c r="C76" s="8">
        <v>0.17394648662010909</v>
      </c>
      <c r="D76" s="8">
        <v>0.39899538461469436</v>
      </c>
      <c r="E76" s="8">
        <v>8.3857995808281294E-2</v>
      </c>
      <c r="F76" s="8">
        <v>0.45148433725718029</v>
      </c>
      <c r="G76" s="8">
        <v>0.22652003616207489</v>
      </c>
      <c r="H76" s="8">
        <v>0.25939525042857092</v>
      </c>
      <c r="I76" s="8">
        <v>6.2016204196111299E-2</v>
      </c>
      <c r="J76" s="8">
        <v>-0.21694737566137748</v>
      </c>
      <c r="K76" s="8">
        <v>0.13693366072898097</v>
      </c>
      <c r="L76" s="8">
        <v>-0.86820565238886915</v>
      </c>
      <c r="M76" s="8">
        <v>2.3028540571490446</v>
      </c>
      <c r="N76" s="8">
        <v>2.0970332504087544E-2</v>
      </c>
      <c r="R76" s="18"/>
    </row>
    <row r="77" spans="1:18" x14ac:dyDescent="0.25">
      <c r="A77" s="4" t="s">
        <v>19</v>
      </c>
      <c r="B77" s="8">
        <v>0.30131347516859697</v>
      </c>
      <c r="C77" s="8">
        <v>0.14331923080703241</v>
      </c>
      <c r="D77" s="8">
        <v>0.21562979895576809</v>
      </c>
      <c r="E77" s="8">
        <v>-0.75410336287230362</v>
      </c>
      <c r="F77" s="8">
        <v>0.12254766903967253</v>
      </c>
      <c r="G77" s="8">
        <v>5.4173498545880258E-2</v>
      </c>
      <c r="H77" s="8">
        <v>8.1951936993795729E-2</v>
      </c>
      <c r="I77" s="8">
        <v>-5.4053680250977079E-2</v>
      </c>
      <c r="J77" s="8">
        <v>-0.19361276589359336</v>
      </c>
      <c r="K77" s="8">
        <v>-9.5377885499453099E-2</v>
      </c>
      <c r="L77" s="8">
        <v>-0.92097949372793508</v>
      </c>
      <c r="M77" s="8">
        <v>2.5517608242223004</v>
      </c>
      <c r="N77" s="8">
        <v>3.2743678073615556E-2</v>
      </c>
    </row>
    <row r="78" spans="1:18" x14ac:dyDescent="0.25">
      <c r="A78" s="4" t="s">
        <v>20</v>
      </c>
      <c r="B78" s="8">
        <v>0.24394412863842499</v>
      </c>
      <c r="C78" s="8">
        <v>0.22829266924399372</v>
      </c>
      <c r="D78" s="8">
        <v>0.1524266847418379</v>
      </c>
      <c r="E78" s="8">
        <v>0.25532637858810769</v>
      </c>
      <c r="F78" s="8">
        <v>0.87574261406096943</v>
      </c>
      <c r="G78" s="8">
        <v>0.25594801667785722</v>
      </c>
      <c r="H78" s="8">
        <v>0.32744470084631616</v>
      </c>
      <c r="I78" s="8">
        <v>0.12550648133629133</v>
      </c>
      <c r="J78" s="8">
        <v>-0.23933514604618591</v>
      </c>
      <c r="K78" s="8">
        <v>0.12967401469681011</v>
      </c>
      <c r="L78" s="8">
        <v>-0.93958013660497253</v>
      </c>
      <c r="M78" s="8">
        <v>2.1952981318937201</v>
      </c>
      <c r="N78" s="8">
        <v>-7.8724101195339957E-2</v>
      </c>
    </row>
    <row r="79" spans="1:18" x14ac:dyDescent="0.25">
      <c r="A79" s="23" t="s">
        <v>55</v>
      </c>
      <c r="B79" s="8">
        <v>0.27577545760610367</v>
      </c>
      <c r="C79" s="8">
        <v>0.21360616393497783</v>
      </c>
      <c r="D79" s="8">
        <v>0.18183518514071034</v>
      </c>
      <c r="E79" s="8">
        <v>-0.15113094766104285</v>
      </c>
      <c r="F79" s="8">
        <v>0.61949715161915386</v>
      </c>
      <c r="G79" s="8">
        <v>0.24612756511243089</v>
      </c>
      <c r="H79" s="8">
        <v>0.2942498428439102</v>
      </c>
      <c r="I79" s="8">
        <v>7.9955961040001022E-2</v>
      </c>
      <c r="J79" s="8">
        <v>-0.23900161389138999</v>
      </c>
      <c r="K79" s="8">
        <v>3.2173581081527951E-2</v>
      </c>
      <c r="L79" s="8">
        <v>-0.9391454890365577</v>
      </c>
      <c r="M79" s="8">
        <v>2.3293911290521807</v>
      </c>
      <c r="N79" s="8">
        <v>-6.8989310119474678E-2</v>
      </c>
    </row>
    <row r="80" spans="1:18" x14ac:dyDescent="0.25">
      <c r="A80" t="s">
        <v>25</v>
      </c>
    </row>
    <row r="84" spans="1:15" ht="180" x14ac:dyDescent="0.25">
      <c r="A84" s="3" t="s">
        <v>2</v>
      </c>
      <c r="B84" s="27" t="s">
        <v>3</v>
      </c>
      <c r="C84" s="27" t="s">
        <v>4</v>
      </c>
      <c r="D84" s="27" t="s">
        <v>5</v>
      </c>
      <c r="E84" s="27" t="s">
        <v>6</v>
      </c>
      <c r="F84" s="27" t="s">
        <v>7</v>
      </c>
      <c r="G84" s="27" t="s">
        <v>8</v>
      </c>
      <c r="H84" s="27" t="s">
        <v>9</v>
      </c>
      <c r="I84" s="27" t="s">
        <v>10</v>
      </c>
      <c r="J84" s="27" t="s">
        <v>11</v>
      </c>
      <c r="K84" s="27" t="s">
        <v>12</v>
      </c>
      <c r="L84" s="27" t="s">
        <v>13</v>
      </c>
      <c r="M84" s="27" t="s">
        <v>14</v>
      </c>
      <c r="N84" s="27" t="s">
        <v>15</v>
      </c>
    </row>
    <row r="85" spans="1:15" x14ac:dyDescent="0.25">
      <c r="A85" s="3" t="s">
        <v>16</v>
      </c>
      <c r="B85" s="27" t="s">
        <v>17</v>
      </c>
      <c r="C85" s="27" t="s">
        <v>17</v>
      </c>
      <c r="D85" s="27" t="s">
        <v>17</v>
      </c>
      <c r="E85" s="27" t="s">
        <v>17</v>
      </c>
      <c r="F85" s="27" t="s">
        <v>17</v>
      </c>
      <c r="G85" s="27" t="s">
        <v>17</v>
      </c>
      <c r="H85" s="27" t="s">
        <v>17</v>
      </c>
      <c r="I85" s="27" t="s">
        <v>17</v>
      </c>
      <c r="J85" s="27" t="s">
        <v>17</v>
      </c>
      <c r="K85" s="27" t="s">
        <v>17</v>
      </c>
      <c r="L85" s="27" t="s">
        <v>17</v>
      </c>
      <c r="M85" s="27" t="s">
        <v>17</v>
      </c>
      <c r="N85" s="27" t="s">
        <v>17</v>
      </c>
      <c r="O85" t="s">
        <v>44</v>
      </c>
    </row>
    <row r="86" spans="1:15" x14ac:dyDescent="0.25">
      <c r="A86" s="19" t="s">
        <v>18</v>
      </c>
      <c r="B86" s="20">
        <v>8.1653497811593305E-3</v>
      </c>
      <c r="C86" s="20">
        <v>8.9147606127545312E-2</v>
      </c>
      <c r="D86" s="20">
        <v>4.5748524160938206E-2</v>
      </c>
      <c r="E86" s="20">
        <v>1.2274919883696341E-2</v>
      </c>
      <c r="F86" s="20">
        <v>0.14820008294569598</v>
      </c>
      <c r="G86" s="20">
        <v>8.5864172421105639E-2</v>
      </c>
      <c r="H86" s="20">
        <v>7.1939577956550635E-2</v>
      </c>
      <c r="I86" s="20">
        <v>0.13603946855932508</v>
      </c>
      <c r="J86" s="20">
        <v>0.35366330128960344</v>
      </c>
      <c r="K86" s="20">
        <v>3.9988894599147416E-2</v>
      </c>
      <c r="L86" s="20">
        <v>8.4275501630212257E-4</v>
      </c>
      <c r="M86" s="20">
        <v>8.1253506449573756E-3</v>
      </c>
      <c r="N86" s="20">
        <v>1</v>
      </c>
      <c r="O86" s="22">
        <f>+C86+D86+F86+G86+H86+I86+J86+K86</f>
        <v>0.97059162805991173</v>
      </c>
    </row>
    <row r="87" spans="1:15" x14ac:dyDescent="0.25">
      <c r="A87" s="19" t="s">
        <v>19</v>
      </c>
      <c r="B87" s="20">
        <v>3.0352028705190336E-2</v>
      </c>
      <c r="C87" s="20">
        <v>0.17073588910209617</v>
      </c>
      <c r="D87" s="20">
        <v>8.3467810456364019E-2</v>
      </c>
      <c r="E87" s="20">
        <v>6.5484950476895456E-3</v>
      </c>
      <c r="F87" s="20">
        <v>0.18464910303976709</v>
      </c>
      <c r="G87" s="20">
        <v>3.569668218485951E-2</v>
      </c>
      <c r="H87" s="20">
        <v>7.009818491592136E-2</v>
      </c>
      <c r="I87" s="20">
        <v>0.26564828473965696</v>
      </c>
      <c r="J87" s="20">
        <v>4.0398515983986819E-2</v>
      </c>
      <c r="K87" s="20">
        <v>8.8035223812185967E-2</v>
      </c>
      <c r="L87" s="20">
        <v>1.694664124121582E-4</v>
      </c>
      <c r="M87" s="20">
        <v>2.4200387195312617E-2</v>
      </c>
      <c r="N87" s="20">
        <v>1</v>
      </c>
      <c r="O87" s="22">
        <f>+C87+D87+F87+G87+H87+I87+J87+K87</f>
        <v>0.93872969423483787</v>
      </c>
    </row>
    <row r="88" spans="1:15" x14ac:dyDescent="0.25">
      <c r="A88" s="19" t="s">
        <v>20</v>
      </c>
      <c r="B88" s="20">
        <v>2.496932209733359E-3</v>
      </c>
      <c r="C88" s="20">
        <v>9.4163581516726741E-2</v>
      </c>
      <c r="D88" s="20">
        <v>9.7537870015316601E-3</v>
      </c>
      <c r="E88" s="20">
        <v>5.3198051655226298E-3</v>
      </c>
      <c r="F88" s="20">
        <v>6.4185862793410917E-2</v>
      </c>
      <c r="G88" s="20">
        <v>8.9170448603493657E-2</v>
      </c>
      <c r="H88" s="20">
        <v>5.9000787252384543E-2</v>
      </c>
      <c r="I88" s="20">
        <v>9.9746782685347299E-2</v>
      </c>
      <c r="J88" s="20">
        <v>0.55628101539631514</v>
      </c>
      <c r="K88" s="20">
        <v>1.5427266791180805E-2</v>
      </c>
      <c r="L88" s="20">
        <v>5.8091578762960942E-4</v>
      </c>
      <c r="M88" s="20">
        <v>3.8728186366515129E-3</v>
      </c>
      <c r="N88" s="20">
        <v>1</v>
      </c>
      <c r="O88" s="22">
        <f>+C88+D88+F88+G88+H88+I88+J88+K88</f>
        <v>0.98772953204039071</v>
      </c>
    </row>
    <row r="92" spans="1:15" x14ac:dyDescent="0.25">
      <c r="A92" s="2"/>
    </row>
    <row r="93" spans="1:15" x14ac:dyDescent="0.25">
      <c r="A93" s="2"/>
    </row>
    <row r="94" spans="1:15" x14ac:dyDescent="0.25">
      <c r="A94" s="2"/>
    </row>
    <row r="95" spans="1:15" x14ac:dyDescent="0.25">
      <c r="A95" s="2"/>
    </row>
    <row r="96" spans="1:15" x14ac:dyDescent="0.25">
      <c r="A96" s="2"/>
    </row>
    <row r="97" spans="1:1" x14ac:dyDescent="0.25">
      <c r="A97" s="2"/>
    </row>
  </sheetData>
  <mergeCells count="1">
    <mergeCell ref="B5:N5"/>
  </mergeCells>
  <conditionalFormatting sqref="B68:N70">
    <cfRule type="cellIs" dxfId="2" priority="3" operator="lessThan">
      <formula>0</formula>
    </cfRule>
  </conditionalFormatting>
  <conditionalFormatting sqref="B76:N78 N79">
    <cfRule type="cellIs" dxfId="1" priority="4" operator="lessThan">
      <formula>0</formula>
    </cfRule>
  </conditionalFormatting>
  <conditionalFormatting sqref="B79:M79">
    <cfRule type="cellIs" dxfId="0" priority="1" operator="lessThan">
      <formula>0</formula>
    </cfRule>
  </conditionalFormatting>
  <hyperlinks>
    <hyperlink ref="A1" location="A10" display="Esportazioni per provincia, branca di attività economica e trimestre  "/>
    <hyperlink ref="A40" location="A11" display="Esportazioni per provincia, branca di attività economica e trimestre  "/>
    <hyperlink ref="A53" location="A10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zoomScale="70" zoomScaleNormal="70" workbookViewId="0">
      <selection activeCell="B68" sqref="B68"/>
    </sheetView>
  </sheetViews>
  <sheetFormatPr defaultColWidth="26.28515625" defaultRowHeight="15" x14ac:dyDescent="0.25"/>
  <sheetData>
    <row r="1" spans="1:14" x14ac:dyDescent="0.25">
      <c r="A1" s="1" t="s">
        <v>0</v>
      </c>
    </row>
    <row r="2" spans="1:14" x14ac:dyDescent="0.25">
      <c r="A2" s="2" t="s">
        <v>26</v>
      </c>
    </row>
    <row r="4" spans="1:14" ht="9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</row>
    <row r="5" spans="1:14" ht="15" customHeight="1" x14ac:dyDescent="0.25">
      <c r="A5" s="3" t="s">
        <v>16</v>
      </c>
      <c r="B5" s="37" t="s">
        <v>17</v>
      </c>
      <c r="C5" s="37" t="s">
        <v>17</v>
      </c>
      <c r="D5" s="37" t="s">
        <v>17</v>
      </c>
      <c r="E5" s="37" t="s">
        <v>17</v>
      </c>
      <c r="F5" s="37" t="s">
        <v>17</v>
      </c>
      <c r="G5" s="37" t="s">
        <v>17</v>
      </c>
      <c r="H5" s="37" t="s">
        <v>17</v>
      </c>
      <c r="I5" s="37" t="s">
        <v>17</v>
      </c>
      <c r="J5" s="37" t="s">
        <v>17</v>
      </c>
      <c r="K5" s="37" t="s">
        <v>17</v>
      </c>
      <c r="L5" s="37" t="s">
        <v>17</v>
      </c>
      <c r="M5" s="37" t="s">
        <v>17</v>
      </c>
      <c r="N5" s="37" t="s">
        <v>17</v>
      </c>
    </row>
    <row r="6" spans="1:14" x14ac:dyDescent="0.25">
      <c r="A6" s="4" t="s">
        <v>18</v>
      </c>
      <c r="B6" s="5">
        <v>19709.150000000001</v>
      </c>
      <c r="C6" s="5">
        <v>160493.75</v>
      </c>
      <c r="D6" s="5">
        <v>68821.42</v>
      </c>
      <c r="E6" s="5">
        <v>21737.32</v>
      </c>
      <c r="F6" s="5">
        <v>228063</v>
      </c>
      <c r="G6" s="5">
        <v>152442.48000000001</v>
      </c>
      <c r="H6" s="5">
        <v>115340.03</v>
      </c>
      <c r="I6" s="5">
        <v>271975.34000000003</v>
      </c>
      <c r="J6" s="5">
        <v>1205027.6399999999</v>
      </c>
      <c r="K6" s="5">
        <v>69540.36</v>
      </c>
      <c r="L6" s="5">
        <v>8016.16</v>
      </c>
      <c r="M6" s="5">
        <v>4821.71</v>
      </c>
      <c r="N6" s="5">
        <v>2325988.35</v>
      </c>
    </row>
    <row r="7" spans="1:14" x14ac:dyDescent="0.25">
      <c r="A7" s="4" t="s">
        <v>19</v>
      </c>
      <c r="B7" s="5">
        <v>4685.8</v>
      </c>
      <c r="C7" s="5">
        <v>17306.009999999998</v>
      </c>
      <c r="D7" s="5">
        <v>8825.49</v>
      </c>
      <c r="E7" s="5">
        <v>3171.77</v>
      </c>
      <c r="F7" s="5">
        <v>20740.240000000002</v>
      </c>
      <c r="G7" s="5">
        <v>4978.3999999999996</v>
      </c>
      <c r="H7" s="5">
        <v>9169.4</v>
      </c>
      <c r="I7" s="5">
        <v>39436.019999999997</v>
      </c>
      <c r="J7" s="5">
        <v>7825.9</v>
      </c>
      <c r="K7" s="5">
        <v>13218.92</v>
      </c>
      <c r="L7" s="5">
        <v>39.15</v>
      </c>
      <c r="M7" s="5">
        <v>1224.6500000000001</v>
      </c>
      <c r="N7" s="5">
        <v>130621.73</v>
      </c>
    </row>
    <row r="8" spans="1:14" x14ac:dyDescent="0.25">
      <c r="A8" s="4" t="s">
        <v>20</v>
      </c>
      <c r="B8" s="5">
        <v>1753.82</v>
      </c>
      <c r="C8" s="5">
        <v>94947.1</v>
      </c>
      <c r="D8" s="5">
        <v>11170.44</v>
      </c>
      <c r="E8" s="5">
        <v>4685.93</v>
      </c>
      <c r="F8" s="5">
        <v>36457.629999999997</v>
      </c>
      <c r="G8" s="5">
        <v>97761.22</v>
      </c>
      <c r="H8" s="5">
        <v>50787.76</v>
      </c>
      <c r="I8" s="5">
        <v>112898.47</v>
      </c>
      <c r="J8" s="5">
        <v>1154223.6399999999</v>
      </c>
      <c r="K8" s="5">
        <v>17711.64</v>
      </c>
      <c r="L8" s="5">
        <v>6376.87</v>
      </c>
      <c r="M8" s="5">
        <v>1691.99</v>
      </c>
      <c r="N8" s="5">
        <v>1590466.5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4" spans="1:14" x14ac:dyDescent="0.25">
      <c r="A14" s="1" t="s">
        <v>0</v>
      </c>
    </row>
    <row r="15" spans="1:14" x14ac:dyDescent="0.25">
      <c r="A15" s="2" t="s">
        <v>27</v>
      </c>
    </row>
    <row r="17" spans="1:14" ht="90" x14ac:dyDescent="0.25">
      <c r="A17" s="3" t="s">
        <v>2</v>
      </c>
      <c r="B17" s="27" t="s">
        <v>3</v>
      </c>
      <c r="C17" s="27" t="s">
        <v>4</v>
      </c>
      <c r="D17" s="27" t="s">
        <v>5</v>
      </c>
      <c r="E17" s="27" t="s">
        <v>6</v>
      </c>
      <c r="F17" s="27" t="s">
        <v>7</v>
      </c>
      <c r="G17" s="27" t="s">
        <v>8</v>
      </c>
      <c r="H17" s="27" t="s">
        <v>9</v>
      </c>
      <c r="I17" s="27" t="s">
        <v>10</v>
      </c>
      <c r="J17" s="27" t="s">
        <v>11</v>
      </c>
      <c r="K17" s="27" t="s">
        <v>12</v>
      </c>
      <c r="L17" s="27" t="s">
        <v>13</v>
      </c>
      <c r="M17" s="27" t="s">
        <v>14</v>
      </c>
      <c r="N17" s="27" t="s">
        <v>15</v>
      </c>
    </row>
    <row r="18" spans="1:14" ht="15" customHeight="1" x14ac:dyDescent="0.25">
      <c r="A18" s="3" t="s">
        <v>16</v>
      </c>
      <c r="B18" s="27" t="s">
        <v>17</v>
      </c>
      <c r="C18" s="27" t="s">
        <v>17</v>
      </c>
      <c r="D18" s="27" t="s">
        <v>17</v>
      </c>
      <c r="E18" s="27" t="s">
        <v>17</v>
      </c>
      <c r="F18" s="27" t="s">
        <v>17</v>
      </c>
      <c r="G18" s="27" t="s">
        <v>17</v>
      </c>
      <c r="H18" s="27" t="s">
        <v>17</v>
      </c>
      <c r="I18" s="27" t="s">
        <v>17</v>
      </c>
      <c r="J18" s="27" t="s">
        <v>17</v>
      </c>
      <c r="K18" s="27" t="s">
        <v>17</v>
      </c>
      <c r="L18" s="27" t="s">
        <v>17</v>
      </c>
      <c r="M18" s="27" t="s">
        <v>17</v>
      </c>
      <c r="N18" s="27" t="s">
        <v>17</v>
      </c>
    </row>
    <row r="19" spans="1:14" x14ac:dyDescent="0.25">
      <c r="A19" s="4" t="s">
        <v>18</v>
      </c>
      <c r="B19" s="5">
        <v>15522.53</v>
      </c>
      <c r="C19" s="5">
        <v>170874.95</v>
      </c>
      <c r="D19" s="5">
        <v>64553.91</v>
      </c>
      <c r="E19" s="5">
        <v>23881.3</v>
      </c>
      <c r="F19" s="5">
        <v>219055.17</v>
      </c>
      <c r="G19" s="5">
        <v>168604.73</v>
      </c>
      <c r="H19" s="5">
        <v>135009.39000000001</v>
      </c>
      <c r="I19" s="5">
        <v>295745.07</v>
      </c>
      <c r="J19" s="5">
        <v>1185459</v>
      </c>
      <c r="K19" s="5">
        <v>81542.69</v>
      </c>
      <c r="L19" s="5">
        <v>20310.52</v>
      </c>
      <c r="M19" s="5">
        <v>5761.61</v>
      </c>
      <c r="N19" s="5">
        <v>2386320.88</v>
      </c>
    </row>
    <row r="20" spans="1:14" x14ac:dyDescent="0.25">
      <c r="A20" s="4" t="s">
        <v>19</v>
      </c>
      <c r="B20" s="5">
        <v>3238.67</v>
      </c>
      <c r="C20" s="5">
        <v>23373.43</v>
      </c>
      <c r="D20" s="5">
        <v>9113.61</v>
      </c>
      <c r="E20" s="5">
        <v>3452.3</v>
      </c>
      <c r="F20" s="5">
        <v>17600.580000000002</v>
      </c>
      <c r="G20" s="5">
        <v>4875.12</v>
      </c>
      <c r="H20" s="5">
        <v>9658.16</v>
      </c>
      <c r="I20" s="5">
        <v>37030.85</v>
      </c>
      <c r="J20" s="5">
        <v>7100.93</v>
      </c>
      <c r="K20" s="5">
        <v>14907.4</v>
      </c>
      <c r="L20" s="5">
        <v>831.06</v>
      </c>
      <c r="M20" s="5">
        <v>958.78</v>
      </c>
      <c r="N20" s="5">
        <v>132140.9</v>
      </c>
    </row>
    <row r="21" spans="1:14" x14ac:dyDescent="0.25">
      <c r="A21" s="4" t="s">
        <v>20</v>
      </c>
      <c r="B21" s="5">
        <v>2363.62</v>
      </c>
      <c r="C21" s="5">
        <v>100569.47</v>
      </c>
      <c r="D21" s="5">
        <v>10260.48</v>
      </c>
      <c r="E21" s="5">
        <v>5504.46</v>
      </c>
      <c r="F21" s="5">
        <v>35060.300000000003</v>
      </c>
      <c r="G21" s="5">
        <v>100927.46</v>
      </c>
      <c r="H21" s="5">
        <v>59555.44</v>
      </c>
      <c r="I21" s="5">
        <v>118367.1</v>
      </c>
      <c r="J21" s="5">
        <v>1135371.69</v>
      </c>
      <c r="K21" s="5">
        <v>17078.54</v>
      </c>
      <c r="L21" s="5">
        <v>17876.29</v>
      </c>
      <c r="M21" s="5">
        <v>1434.29</v>
      </c>
      <c r="N21" s="5">
        <v>1604369.15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7" spans="1:14" x14ac:dyDescent="0.25">
      <c r="A27" s="1" t="s">
        <v>0</v>
      </c>
    </row>
    <row r="28" spans="1:14" x14ac:dyDescent="0.25">
      <c r="A28" s="2" t="s">
        <v>28</v>
      </c>
    </row>
    <row r="30" spans="1:14" ht="90" x14ac:dyDescent="0.25">
      <c r="A30" s="3" t="s">
        <v>2</v>
      </c>
      <c r="B30" s="27" t="s">
        <v>3</v>
      </c>
      <c r="C30" s="27" t="s">
        <v>4</v>
      </c>
      <c r="D30" s="27" t="s">
        <v>5</v>
      </c>
      <c r="E30" s="27" t="s">
        <v>6</v>
      </c>
      <c r="F30" s="27" t="s">
        <v>7</v>
      </c>
      <c r="G30" s="27" t="s">
        <v>8</v>
      </c>
      <c r="H30" s="27" t="s">
        <v>9</v>
      </c>
      <c r="I30" s="27" t="s">
        <v>10</v>
      </c>
      <c r="J30" s="27" t="s">
        <v>11</v>
      </c>
      <c r="K30" s="27" t="s">
        <v>12</v>
      </c>
      <c r="L30" s="27" t="s">
        <v>13</v>
      </c>
      <c r="M30" s="27" t="s">
        <v>14</v>
      </c>
      <c r="N30" s="27" t="s">
        <v>15</v>
      </c>
    </row>
    <row r="31" spans="1:14" ht="15" customHeight="1" x14ac:dyDescent="0.25">
      <c r="A31" s="3" t="s">
        <v>16</v>
      </c>
      <c r="B31" s="27" t="s">
        <v>17</v>
      </c>
      <c r="C31" s="27" t="s">
        <v>17</v>
      </c>
      <c r="D31" s="27" t="s">
        <v>17</v>
      </c>
      <c r="E31" s="27" t="s">
        <v>17</v>
      </c>
      <c r="F31" s="27" t="s">
        <v>17</v>
      </c>
      <c r="G31" s="27" t="s">
        <v>17</v>
      </c>
      <c r="H31" s="27" t="s">
        <v>17</v>
      </c>
      <c r="I31" s="27" t="s">
        <v>17</v>
      </c>
      <c r="J31" s="27" t="s">
        <v>17</v>
      </c>
      <c r="K31" s="27" t="s">
        <v>17</v>
      </c>
      <c r="L31" s="27" t="s">
        <v>17</v>
      </c>
      <c r="M31" s="27" t="s">
        <v>17</v>
      </c>
      <c r="N31" s="27" t="s">
        <v>17</v>
      </c>
    </row>
    <row r="32" spans="1:14" x14ac:dyDescent="0.25">
      <c r="A32" s="4" t="s">
        <v>18</v>
      </c>
      <c r="B32" s="5">
        <v>9979.3799999999992</v>
      </c>
      <c r="C32" s="5">
        <v>160781.69</v>
      </c>
      <c r="D32" s="5">
        <v>77029.73</v>
      </c>
      <c r="E32" s="5">
        <v>27487.63</v>
      </c>
      <c r="F32" s="5">
        <v>203336.2</v>
      </c>
      <c r="G32" s="5">
        <v>143326.5</v>
      </c>
      <c r="H32" s="5">
        <v>117944.59</v>
      </c>
      <c r="I32" s="5">
        <v>273588.21000000002</v>
      </c>
      <c r="J32" s="5">
        <v>750714.15</v>
      </c>
      <c r="K32" s="5">
        <v>78753.63</v>
      </c>
      <c r="L32" s="5">
        <v>26101.63</v>
      </c>
      <c r="M32" s="5">
        <v>5690.92</v>
      </c>
      <c r="N32" s="5">
        <v>1874734.23</v>
      </c>
    </row>
    <row r="33" spans="1:14" x14ac:dyDescent="0.25">
      <c r="A33" s="4" t="s">
        <v>19</v>
      </c>
      <c r="B33" s="5">
        <v>2222.2199999999998</v>
      </c>
      <c r="C33" s="5">
        <v>19833.599999999999</v>
      </c>
      <c r="D33" s="5">
        <v>9916</v>
      </c>
      <c r="E33" s="5">
        <v>6466.97</v>
      </c>
      <c r="F33" s="5">
        <v>25305.61</v>
      </c>
      <c r="G33" s="5">
        <v>4517.78</v>
      </c>
      <c r="H33" s="5">
        <v>7860.21</v>
      </c>
      <c r="I33" s="5">
        <v>37875.86</v>
      </c>
      <c r="J33" s="5">
        <v>6261.5</v>
      </c>
      <c r="K33" s="5">
        <v>13730.57</v>
      </c>
      <c r="L33" s="5">
        <v>52.61</v>
      </c>
      <c r="M33" s="5">
        <v>853.29</v>
      </c>
      <c r="N33" s="5">
        <v>134896.22</v>
      </c>
    </row>
    <row r="34" spans="1:14" x14ac:dyDescent="0.25">
      <c r="A34" s="4" t="s">
        <v>20</v>
      </c>
      <c r="B34" s="5">
        <v>4151.1099999999997</v>
      </c>
      <c r="C34" s="5">
        <v>91414.49</v>
      </c>
      <c r="D34" s="5">
        <v>11069.42</v>
      </c>
      <c r="E34" s="5">
        <v>5431.34</v>
      </c>
      <c r="F34" s="5">
        <v>34406.14</v>
      </c>
      <c r="G34" s="5">
        <v>83148.72</v>
      </c>
      <c r="H34" s="5">
        <v>56402.15</v>
      </c>
      <c r="I34" s="5">
        <v>107195.07</v>
      </c>
      <c r="J34" s="5">
        <v>708073.44</v>
      </c>
      <c r="K34" s="5">
        <v>17874.330000000002</v>
      </c>
      <c r="L34" s="5">
        <v>25059.72</v>
      </c>
      <c r="M34" s="5">
        <v>1569.89</v>
      </c>
      <c r="N34" s="5">
        <v>1145795.83</v>
      </c>
    </row>
    <row r="36" spans="1:14" x14ac:dyDescent="0.25">
      <c r="A36" s="6" t="s">
        <v>21</v>
      </c>
    </row>
    <row r="37" spans="1:14" x14ac:dyDescent="0.25">
      <c r="A37" s="2" t="s">
        <v>22</v>
      </c>
    </row>
    <row r="38" spans="1:14" x14ac:dyDescent="0.25">
      <c r="A38" s="2"/>
    </row>
    <row r="40" spans="1:14" x14ac:dyDescent="0.25">
      <c r="A40" s="13" t="s">
        <v>0</v>
      </c>
    </row>
    <row r="41" spans="1:14" x14ac:dyDescent="0.25">
      <c r="A41" s="14" t="s">
        <v>37</v>
      </c>
    </row>
    <row r="43" spans="1:14" ht="90" x14ac:dyDescent="0.25">
      <c r="A43" s="3" t="s">
        <v>2</v>
      </c>
      <c r="B43" s="27" t="s">
        <v>3</v>
      </c>
      <c r="C43" s="27" t="s">
        <v>4</v>
      </c>
      <c r="D43" s="27" t="s">
        <v>5</v>
      </c>
      <c r="E43" s="27" t="s">
        <v>6</v>
      </c>
      <c r="F43" s="27" t="s">
        <v>7</v>
      </c>
      <c r="G43" s="27" t="s">
        <v>8</v>
      </c>
      <c r="H43" s="27" t="s">
        <v>9</v>
      </c>
      <c r="I43" s="27" t="s">
        <v>10</v>
      </c>
      <c r="J43" s="27" t="s">
        <v>11</v>
      </c>
      <c r="K43" s="27" t="s">
        <v>12</v>
      </c>
      <c r="L43" s="27" t="s">
        <v>13</v>
      </c>
      <c r="M43" s="27" t="s">
        <v>14</v>
      </c>
      <c r="N43" s="27" t="s">
        <v>15</v>
      </c>
    </row>
    <row r="44" spans="1:14" x14ac:dyDescent="0.25">
      <c r="A44" s="3" t="s">
        <v>16</v>
      </c>
      <c r="B44" s="27" t="s">
        <v>17</v>
      </c>
      <c r="C44" s="27" t="s">
        <v>17</v>
      </c>
      <c r="D44" s="27" t="s">
        <v>17</v>
      </c>
      <c r="E44" s="27" t="s">
        <v>17</v>
      </c>
      <c r="F44" s="27" t="s">
        <v>17</v>
      </c>
      <c r="G44" s="27" t="s">
        <v>17</v>
      </c>
      <c r="H44" s="27" t="s">
        <v>17</v>
      </c>
      <c r="I44" s="27" t="s">
        <v>17</v>
      </c>
      <c r="J44" s="27" t="s">
        <v>17</v>
      </c>
      <c r="K44" s="27" t="s">
        <v>17</v>
      </c>
      <c r="L44" s="27" t="s">
        <v>17</v>
      </c>
      <c r="M44" s="27" t="s">
        <v>17</v>
      </c>
      <c r="N44" s="27" t="s">
        <v>17</v>
      </c>
    </row>
    <row r="45" spans="1:14" x14ac:dyDescent="0.25">
      <c r="A45" s="11" t="s">
        <v>18</v>
      </c>
      <c r="B45" s="5">
        <v>12335.86</v>
      </c>
      <c r="C45" s="5">
        <v>180659.29</v>
      </c>
      <c r="D45" s="5">
        <v>79323.73</v>
      </c>
      <c r="E45" s="5">
        <v>27234.45</v>
      </c>
      <c r="F45" s="5">
        <v>254167.2</v>
      </c>
      <c r="G45" s="5">
        <v>155878.31</v>
      </c>
      <c r="H45" s="5">
        <v>137806.39000000001</v>
      </c>
      <c r="I45" s="5">
        <v>293609.76</v>
      </c>
      <c r="J45" s="5">
        <v>860364.37</v>
      </c>
      <c r="K45" s="5">
        <v>81790.350000000006</v>
      </c>
      <c r="L45" s="5">
        <v>2226.3200000000002</v>
      </c>
      <c r="M45" s="5">
        <v>5522.1</v>
      </c>
      <c r="N45" s="5">
        <v>2090918.13</v>
      </c>
    </row>
    <row r="46" spans="1:14" x14ac:dyDescent="0.25">
      <c r="A46" s="11" t="s">
        <v>19</v>
      </c>
      <c r="B46" s="5">
        <v>2884.39</v>
      </c>
      <c r="C46" s="5">
        <v>22918.82</v>
      </c>
      <c r="D46" s="5">
        <v>10506.11</v>
      </c>
      <c r="E46" s="5">
        <v>1787.61</v>
      </c>
      <c r="F46" s="5">
        <v>28253.89</v>
      </c>
      <c r="G46" s="5">
        <v>4547.3599999999997</v>
      </c>
      <c r="H46" s="5">
        <v>9509.2999999999993</v>
      </c>
      <c r="I46" s="5">
        <v>42554.45</v>
      </c>
      <c r="J46" s="5">
        <v>6801.25</v>
      </c>
      <c r="K46" s="5">
        <v>12513.68</v>
      </c>
      <c r="L46" s="5">
        <v>275.35000000000002</v>
      </c>
      <c r="M46" s="5">
        <v>770.02</v>
      </c>
      <c r="N46" s="5">
        <v>143322.22</v>
      </c>
    </row>
    <row r="47" spans="1:14" x14ac:dyDescent="0.25">
      <c r="A47" s="11" t="s">
        <v>20</v>
      </c>
      <c r="B47" s="5">
        <v>2186.1799999999998</v>
      </c>
      <c r="C47" s="5">
        <v>112358.59</v>
      </c>
      <c r="D47" s="5">
        <v>11582.23</v>
      </c>
      <c r="E47" s="5">
        <v>6450.49</v>
      </c>
      <c r="F47" s="5">
        <v>72302.759999999995</v>
      </c>
      <c r="G47" s="5">
        <v>87953.51</v>
      </c>
      <c r="H47" s="5">
        <v>64753.22</v>
      </c>
      <c r="I47" s="5">
        <v>123130.9</v>
      </c>
      <c r="J47" s="5">
        <v>811303.69</v>
      </c>
      <c r="K47" s="5">
        <v>18463.849999999999</v>
      </c>
      <c r="L47" s="5">
        <v>764.36</v>
      </c>
      <c r="M47" s="5">
        <v>1616.64</v>
      </c>
      <c r="N47" s="5">
        <v>1312866.4099999999</v>
      </c>
    </row>
    <row r="49" spans="1:15" x14ac:dyDescent="0.25">
      <c r="A49" s="15" t="s">
        <v>21</v>
      </c>
    </row>
    <row r="50" spans="1:15" x14ac:dyDescent="0.25">
      <c r="A50" s="14" t="s">
        <v>22</v>
      </c>
    </row>
    <row r="53" spans="1:15" x14ac:dyDescent="0.25">
      <c r="A53" s="1" t="s">
        <v>0</v>
      </c>
    </row>
    <row r="54" spans="1:15" x14ac:dyDescent="0.25">
      <c r="A54" s="2" t="s">
        <v>36</v>
      </c>
    </row>
    <row r="56" spans="1:15" ht="90" x14ac:dyDescent="0.25">
      <c r="A56" s="3" t="s">
        <v>2</v>
      </c>
      <c r="B56" s="27" t="s">
        <v>3</v>
      </c>
      <c r="C56" s="27" t="s">
        <v>4</v>
      </c>
      <c r="D56" s="27" t="s">
        <v>5</v>
      </c>
      <c r="E56" s="27" t="s">
        <v>6</v>
      </c>
      <c r="F56" s="27" t="s">
        <v>7</v>
      </c>
      <c r="G56" s="27" t="s">
        <v>8</v>
      </c>
      <c r="H56" s="27" t="s">
        <v>9</v>
      </c>
      <c r="I56" s="27" t="s">
        <v>10</v>
      </c>
      <c r="J56" s="27" t="s">
        <v>11</v>
      </c>
      <c r="K56" s="27" t="s">
        <v>12</v>
      </c>
      <c r="L56" s="27" t="s">
        <v>13</v>
      </c>
      <c r="M56" s="27" t="s">
        <v>14</v>
      </c>
      <c r="N56" s="27" t="s">
        <v>15</v>
      </c>
    </row>
    <row r="57" spans="1:15" ht="15" customHeight="1" x14ac:dyDescent="0.25">
      <c r="A57" s="3" t="s">
        <v>16</v>
      </c>
      <c r="B57" s="27" t="s">
        <v>17</v>
      </c>
      <c r="C57" s="27" t="s">
        <v>17</v>
      </c>
      <c r="D57" s="27" t="s">
        <v>17</v>
      </c>
      <c r="E57" s="27" t="s">
        <v>17</v>
      </c>
      <c r="F57" s="27" t="s">
        <v>17</v>
      </c>
      <c r="G57" s="27" t="s">
        <v>17</v>
      </c>
      <c r="H57" s="27" t="s">
        <v>17</v>
      </c>
      <c r="I57" s="27" t="s">
        <v>17</v>
      </c>
      <c r="J57" s="27" t="s">
        <v>17</v>
      </c>
      <c r="K57" s="27" t="s">
        <v>17</v>
      </c>
      <c r="L57" s="27" t="s">
        <v>17</v>
      </c>
      <c r="M57" s="27" t="s">
        <v>17</v>
      </c>
      <c r="N57" s="27" t="s">
        <v>17</v>
      </c>
    </row>
    <row r="58" spans="1:15" x14ac:dyDescent="0.25">
      <c r="A58" s="4" t="s">
        <v>18</v>
      </c>
      <c r="B58" s="5">
        <v>57546.92</v>
      </c>
      <c r="C58" s="5">
        <v>672809.68</v>
      </c>
      <c r="D58" s="5">
        <v>289728.78999999998</v>
      </c>
      <c r="E58" s="5">
        <v>100340.7</v>
      </c>
      <c r="F58" s="5">
        <v>904621.57000000007</v>
      </c>
      <c r="G58" s="5">
        <v>620252.02</v>
      </c>
      <c r="H58" s="5">
        <v>506100.4</v>
      </c>
      <c r="I58" s="5">
        <v>1134918.3800000001</v>
      </c>
      <c r="J58" s="5">
        <v>4001565.1599999997</v>
      </c>
      <c r="K58" s="5">
        <v>311627.03000000003</v>
      </c>
      <c r="L58" s="5">
        <v>56654.63</v>
      </c>
      <c r="M58" s="5">
        <v>21796.34</v>
      </c>
      <c r="N58" s="5">
        <v>8677961.5899999999</v>
      </c>
    </row>
    <row r="59" spans="1:15" x14ac:dyDescent="0.25">
      <c r="A59" s="4" t="s">
        <v>19</v>
      </c>
      <c r="B59" s="5">
        <v>13031.08</v>
      </c>
      <c r="C59" s="5">
        <v>83431.86</v>
      </c>
      <c r="D59" s="5">
        <v>38361.21</v>
      </c>
      <c r="E59" s="5">
        <v>14878.650000000001</v>
      </c>
      <c r="F59" s="5">
        <v>91900.32</v>
      </c>
      <c r="G59" s="5">
        <v>18918.66</v>
      </c>
      <c r="H59" s="5">
        <v>36197.069999999992</v>
      </c>
      <c r="I59" s="5">
        <v>156897.18</v>
      </c>
      <c r="J59" s="5">
        <v>27989.58</v>
      </c>
      <c r="K59" s="5">
        <v>54370.57</v>
      </c>
      <c r="L59" s="5">
        <v>1198.17</v>
      </c>
      <c r="M59" s="5">
        <v>3806.7400000000002</v>
      </c>
      <c r="N59" s="5">
        <v>540981.06999999995</v>
      </c>
      <c r="O59" s="17">
        <f>+N59/N58</f>
        <v>6.2339647898810295E-2</v>
      </c>
    </row>
    <row r="60" spans="1:15" x14ac:dyDescent="0.25">
      <c r="A60" s="4" t="s">
        <v>20</v>
      </c>
      <c r="B60" s="5">
        <v>10454.73</v>
      </c>
      <c r="C60" s="5">
        <v>399289.65</v>
      </c>
      <c r="D60" s="5">
        <v>44082.569999999992</v>
      </c>
      <c r="E60" s="5">
        <v>22072.22</v>
      </c>
      <c r="F60" s="5">
        <v>178226.83</v>
      </c>
      <c r="G60" s="5">
        <v>369790.91000000003</v>
      </c>
      <c r="H60" s="5">
        <v>231498.57</v>
      </c>
      <c r="I60" s="5">
        <v>461591.54000000004</v>
      </c>
      <c r="J60" s="5">
        <v>3808972.46</v>
      </c>
      <c r="K60" s="5">
        <v>71128.36</v>
      </c>
      <c r="L60" s="5">
        <v>50077.240000000005</v>
      </c>
      <c r="M60" s="5">
        <v>6312.81</v>
      </c>
      <c r="N60" s="5">
        <v>5653497.8900000006</v>
      </c>
      <c r="O60" s="17">
        <f>+N60/N58</f>
        <v>0.65147763462271802</v>
      </c>
    </row>
    <row r="61" spans="1:15" x14ac:dyDescent="0.25">
      <c r="A61" s="23" t="s">
        <v>58</v>
      </c>
      <c r="B61" s="5">
        <v>23485.809999999998</v>
      </c>
      <c r="C61" s="5">
        <v>482721.51</v>
      </c>
      <c r="D61" s="5">
        <v>82443.78</v>
      </c>
      <c r="E61" s="5">
        <v>36950.870000000003</v>
      </c>
      <c r="F61" s="5">
        <v>270127.15000000002</v>
      </c>
      <c r="G61" s="5">
        <v>388709.57</v>
      </c>
      <c r="H61" s="5">
        <v>267695.64</v>
      </c>
      <c r="I61" s="5">
        <v>618488.72</v>
      </c>
      <c r="J61" s="5">
        <v>3836962.04</v>
      </c>
      <c r="K61" s="5">
        <v>125498.93</v>
      </c>
      <c r="L61" s="5">
        <v>51275.41</v>
      </c>
      <c r="M61" s="5">
        <v>10119.550000000001</v>
      </c>
      <c r="N61" s="5">
        <v>6194478.9600000009</v>
      </c>
    </row>
    <row r="62" spans="1:15" x14ac:dyDescent="0.25">
      <c r="A62" s="6" t="s">
        <v>21</v>
      </c>
    </row>
    <row r="63" spans="1:15" x14ac:dyDescent="0.25">
      <c r="A63" s="2" t="s">
        <v>22</v>
      </c>
    </row>
    <row r="66" spans="1:14" ht="90" x14ac:dyDescent="0.25">
      <c r="A66" s="3" t="s">
        <v>2</v>
      </c>
      <c r="B66" s="27" t="s">
        <v>3</v>
      </c>
      <c r="C66" s="27" t="s">
        <v>4</v>
      </c>
      <c r="D66" s="27" t="s">
        <v>5</v>
      </c>
      <c r="E66" s="27" t="s">
        <v>6</v>
      </c>
      <c r="F66" s="27" t="s">
        <v>7</v>
      </c>
      <c r="G66" s="27" t="s">
        <v>8</v>
      </c>
      <c r="H66" s="27" t="s">
        <v>9</v>
      </c>
      <c r="I66" s="27" t="s">
        <v>10</v>
      </c>
      <c r="J66" s="27" t="s">
        <v>11</v>
      </c>
      <c r="K66" s="27" t="s">
        <v>12</v>
      </c>
      <c r="L66" s="27" t="s">
        <v>13</v>
      </c>
      <c r="M66" s="27" t="s">
        <v>14</v>
      </c>
      <c r="N66" s="27" t="s">
        <v>15</v>
      </c>
    </row>
    <row r="67" spans="1:14" x14ac:dyDescent="0.25">
      <c r="A67" s="3" t="s">
        <v>16</v>
      </c>
      <c r="B67" s="27" t="s">
        <v>17</v>
      </c>
      <c r="C67" s="27" t="s">
        <v>17</v>
      </c>
      <c r="D67" s="27" t="s">
        <v>17</v>
      </c>
      <c r="E67" s="27" t="s">
        <v>17</v>
      </c>
      <c r="F67" s="27" t="s">
        <v>17</v>
      </c>
      <c r="G67" s="27" t="s">
        <v>17</v>
      </c>
      <c r="H67" s="27" t="s">
        <v>17</v>
      </c>
      <c r="I67" s="27" t="s">
        <v>17</v>
      </c>
      <c r="J67" s="27" t="s">
        <v>17</v>
      </c>
      <c r="K67" s="27" t="s">
        <v>17</v>
      </c>
      <c r="L67" s="27" t="s">
        <v>17</v>
      </c>
      <c r="M67" s="27" t="s">
        <v>17</v>
      </c>
      <c r="N67" s="27" t="s">
        <v>17</v>
      </c>
    </row>
    <row r="68" spans="1:14" x14ac:dyDescent="0.25">
      <c r="A68" s="19" t="s">
        <v>18</v>
      </c>
      <c r="B68" s="20">
        <v>6.631386807048543E-3</v>
      </c>
      <c r="C68" s="20">
        <v>7.753084327721714E-2</v>
      </c>
      <c r="D68" s="20">
        <v>3.3386733392997192E-2</v>
      </c>
      <c r="E68" s="20">
        <v>1.1562703863039338E-2</v>
      </c>
      <c r="F68" s="20">
        <v>0.10424355542693754</v>
      </c>
      <c r="G68" s="20">
        <v>7.1474391026890918E-2</v>
      </c>
      <c r="H68" s="20">
        <v>5.8320193602055342E-2</v>
      </c>
      <c r="I68" s="20">
        <v>0.13078167818901354</v>
      </c>
      <c r="J68" s="20">
        <v>0.46111809997075587</v>
      </c>
      <c r="K68" s="20">
        <v>3.5910164704935049E-2</v>
      </c>
      <c r="L68" s="20">
        <v>6.5285642731221167E-3</v>
      </c>
      <c r="M68" s="20">
        <v>2.511688923020458E-3</v>
      </c>
      <c r="N68" s="20">
        <v>1</v>
      </c>
    </row>
    <row r="69" spans="1:14" x14ac:dyDescent="0.25">
      <c r="A69" s="19" t="s">
        <v>19</v>
      </c>
      <c r="B69" s="20">
        <v>2.4087866882292204E-2</v>
      </c>
      <c r="C69" s="20">
        <v>0.1542232522110247</v>
      </c>
      <c r="D69" s="20">
        <v>7.0910447938594232E-2</v>
      </c>
      <c r="E69" s="20">
        <v>2.7503088047054959E-2</v>
      </c>
      <c r="F69" s="20">
        <v>0.16987714560881034</v>
      </c>
      <c r="G69" s="20">
        <v>3.4971020335332621E-2</v>
      </c>
      <c r="H69" s="20">
        <v>6.691004918157302E-2</v>
      </c>
      <c r="I69" s="20">
        <v>0.29002341985829561</v>
      </c>
      <c r="J69" s="20">
        <v>5.1738557136574125E-2</v>
      </c>
      <c r="K69" s="20">
        <v>0.10050364608876242</v>
      </c>
      <c r="L69" s="20">
        <v>2.2148094756809147E-3</v>
      </c>
      <c r="M69" s="20">
        <v>7.0367342058752641E-3</v>
      </c>
      <c r="N69" s="20">
        <v>1</v>
      </c>
    </row>
    <row r="70" spans="1:14" x14ac:dyDescent="0.25">
      <c r="A70" s="19" t="s">
        <v>20</v>
      </c>
      <c r="B70" s="20">
        <v>1.8492498278795675E-3</v>
      </c>
      <c r="C70" s="20">
        <v>7.0627009644112559E-2</v>
      </c>
      <c r="D70" s="20">
        <v>7.7973974445049252E-3</v>
      </c>
      <c r="E70" s="20">
        <v>3.9041705559033999E-3</v>
      </c>
      <c r="F70" s="20">
        <v>3.1525054659567578E-2</v>
      </c>
      <c r="G70" s="20">
        <v>6.5409224022899559E-2</v>
      </c>
      <c r="H70" s="20">
        <v>4.0947847598825228E-2</v>
      </c>
      <c r="I70" s="20">
        <v>8.1647070359125926E-2</v>
      </c>
      <c r="J70" s="20">
        <v>0.67373730991168723</v>
      </c>
      <c r="K70" s="20">
        <v>1.2581301237560025E-2</v>
      </c>
      <c r="L70" s="20">
        <v>8.8577445281402597E-3</v>
      </c>
      <c r="M70" s="20">
        <v>1.1166202097936929E-3</v>
      </c>
      <c r="N70" s="20">
        <v>1</v>
      </c>
    </row>
  </sheetData>
  <mergeCells count="1">
    <mergeCell ref="B5:N5"/>
  </mergeCells>
  <hyperlinks>
    <hyperlink ref="A1" location="A10" display="Esportazioni per provincia, branca di attività economica e trimestre  "/>
    <hyperlink ref="A14" location="A10" display="Esportazioni per provincia, branca di attività economica e trimestre  "/>
    <hyperlink ref="A27" location="A10" display="Esportazioni per provincia, branca di attività economica e trimestre  "/>
    <hyperlink ref="A53" location="A10" display="Esportazioni per provincia, branca di attività economica e trimestre  "/>
    <hyperlink ref="A40" location="A11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8"/>
  <sheetViews>
    <sheetView topLeftCell="A82" zoomScaleNormal="100" workbookViewId="0">
      <selection activeCell="G113" sqref="G113"/>
    </sheetView>
  </sheetViews>
  <sheetFormatPr defaultColWidth="8.7109375" defaultRowHeight="15" x14ac:dyDescent="0.25"/>
  <cols>
    <col min="1" max="1" width="10.85546875" customWidth="1"/>
    <col min="2" max="14" width="12.7109375" customWidth="1"/>
    <col min="17" max="30" width="12.7109375" customWidth="1"/>
  </cols>
  <sheetData>
    <row r="1" spans="1:30" x14ac:dyDescent="0.25">
      <c r="A1" s="2" t="str">
        <f>'2022-Q1 Q2 Q3 q4'!A53</f>
        <v xml:space="preserve">Esportazioni per provincia, branca di attività economica e trimestre  </v>
      </c>
      <c r="Q1" t="str">
        <f>'2021 q1q2q3q4'!A53</f>
        <v xml:space="preserve">Esportazioni per provincia, branca di attività economica e trimestre  </v>
      </c>
    </row>
    <row r="2" spans="1:30" x14ac:dyDescent="0.25">
      <c r="A2" s="2" t="str">
        <f>'2022-Q1 Q2 Q3 q4'!A54</f>
        <v xml:space="preserve">Trimestre: 2022-q1 q2 Q3q4  </v>
      </c>
      <c r="Q2" t="str">
        <f>'2021 q1q2q3q4'!A54</f>
        <v xml:space="preserve">Trimestre: 2021-q1 q2 Q3q4  </v>
      </c>
    </row>
    <row r="3" spans="1:30" x14ac:dyDescent="0.25">
      <c r="A3" s="2"/>
    </row>
    <row r="4" spans="1:30" ht="260.25" customHeight="1" x14ac:dyDescent="0.25">
      <c r="A4" s="16" t="str">
        <f>'2022-Q1 Q2 Q3 q4'!A56</f>
        <v xml:space="preserve">Branche di attività economica  </v>
      </c>
      <c r="B4" s="4" t="str">
        <f>'2022-Q1 Q2 Q3 q4'!B56</f>
        <v xml:space="preserve">Agricoltura  </v>
      </c>
      <c r="C4" s="4" t="str">
        <f>'2022-Q1 Q2 Q3 q4'!C56</f>
        <v xml:space="preserve">Industrie alimentari, delle bevande e del tabacco  </v>
      </c>
      <c r="D4" s="4" t="str">
        <f>'2022-Q1 Q2 Q3 q4'!D56</f>
        <v xml:space="preserve">Industrie tessili, confezione di articoli di abbigliamento e di articoli in pelle e simili  </v>
      </c>
      <c r="E4" s="4" t="str">
        <f>'2022-Q1 Q2 Q3 q4'!E56</f>
        <v xml:space="preserve">Industria del legno, della carta, editoria  </v>
      </c>
      <c r="F4" s="4" t="str">
        <f>'2022-Q1 Q2 Q3 q4'!F56</f>
        <v xml:space="preserve">Fabbricazione di coke e prodotti derivanti dalla raffinazione del petrolio, fabbricazione di prodotti chimici e farmaceutici  </v>
      </c>
      <c r="G4" s="4" t="str">
        <f>'2022-Q1 Q2 Q3 q4'!G56</f>
        <v xml:space="preserve">Fabbricazione di articoli in gomma e materie plastiche e altri prodotti della lavorazione di minerali non metalliferi  </v>
      </c>
      <c r="H4" s="4" t="str">
        <f>'2022-Q1 Q2 Q3 q4'!H56</f>
        <v xml:space="preserve">Attività metallurgiche, fabbricazione di prodotti in metallo, esclusi macchinari e attrezzature  </v>
      </c>
      <c r="I4" s="4" t="str">
        <f>'2022-Q1 Q2 Q3 q4'!I56</f>
        <v xml:space="preserve">Fabbricazione di computer e prodotti di elettronica e ottica, fabbricazione di apparecchiature elettriche, fabbricazione di macchinari e apparecchiature n.c.a  </v>
      </c>
      <c r="J4" s="4" t="str">
        <f>'2022-Q1 Q2 Q3 q4'!J56</f>
        <v xml:space="preserve">Fabbricazione di mezzi di trasporto  </v>
      </c>
      <c r="K4" s="4" t="str">
        <f>'2022-Q1 Q2 Q3 q4'!K56</f>
        <v xml:space="preserve">Fabbricazione di mobili, altre industrie manifatturiere, riparazione e installazione di macchine e apparecchiature  </v>
      </c>
      <c r="L4" s="4" t="str">
        <f>'2022-Q1 Q2 Q3 q4'!L56</f>
        <v xml:space="preserve">Industrie non manifatturiere  </v>
      </c>
      <c r="M4" s="4" t="str">
        <f>'2022-Q1 Q2 Q3 q4'!M56</f>
        <v xml:space="preserve">Altri prodotti  </v>
      </c>
      <c r="N4" s="4" t="str">
        <f>'2022-Q1 Q2 Q3 q4'!N56</f>
        <v xml:space="preserve">Totale  </v>
      </c>
      <c r="Q4" s="16" t="str">
        <f>'2021 q1q2q3q4'!A56</f>
        <v xml:space="preserve">Branche di attività economica  </v>
      </c>
      <c r="R4" s="4" t="str">
        <f>'2021 q1q2q3q4'!B56</f>
        <v xml:space="preserve">Agricoltura  </v>
      </c>
      <c r="S4" s="4" t="str">
        <f>'2021 q1q2q3q4'!C56</f>
        <v xml:space="preserve">Industrie alimentari, delle bevande e del tabacco  </v>
      </c>
      <c r="T4" s="4" t="str">
        <f>'2021 q1q2q3q4'!D56</f>
        <v xml:space="preserve">Industrie tessili, confezione di articoli di abbigliamento e di articoli in pelle e simili  </v>
      </c>
      <c r="U4" s="4" t="str">
        <f>'2021 q1q2q3q4'!E56</f>
        <v xml:space="preserve">Industria del legno, della carta, editoria  </v>
      </c>
      <c r="V4" s="4" t="str">
        <f>'2021 q1q2q3q4'!F56</f>
        <v xml:space="preserve">Fabbricazione di coke e prodotti derivanti dalla raffinazione del petrolio, fabbricazione di prodotti chimici e farmaceutici  </v>
      </c>
      <c r="W4" s="4" t="str">
        <f>'2021 q1q2q3q4'!G56</f>
        <v xml:space="preserve">Fabbricazione di articoli in gomma e materie plastiche e altri prodotti della lavorazione di minerali non metalliferi  </v>
      </c>
      <c r="X4" s="4" t="str">
        <f>'2021 q1q2q3q4'!H56</f>
        <v xml:space="preserve">Attività metallurgiche, fabbricazione di prodotti in metallo, esclusi macchinari e attrezzature  </v>
      </c>
      <c r="Y4" s="4" t="str">
        <f>'2021 q1q2q3q4'!I56</f>
        <v xml:space="preserve">Fabbricazione di computer e prodotti di elettronica e ottica, fabbricazione di apparecchiature elettriche, fabbricazione di macchinari e apparecchiature n.c.a  </v>
      </c>
      <c r="Z4" s="4" t="str">
        <f>'2021 q1q2q3q4'!J56</f>
        <v xml:space="preserve">Fabbricazione di mezzi di trasporto  </v>
      </c>
      <c r="AA4" s="4" t="str">
        <f>'2021 q1q2q3q4'!K56</f>
        <v xml:space="preserve">Fabbricazione di mobili, altre industrie manifatturiere, riparazione e installazione di macchine e apparecchiature  </v>
      </c>
      <c r="AB4" s="4" t="str">
        <f>'2021 q1q2q3q4'!L56</f>
        <v xml:space="preserve">Industrie non manifatturiere  </v>
      </c>
      <c r="AC4" s="4" t="str">
        <f>'2021 q1q2q3q4'!M56</f>
        <v xml:space="preserve">Altri prodotti  </v>
      </c>
      <c r="AD4" s="4" t="str">
        <f>'2021 q1q2q3q4'!N56</f>
        <v xml:space="preserve">Totale  </v>
      </c>
    </row>
    <row r="5" spans="1:30" x14ac:dyDescent="0.25">
      <c r="A5" s="3" t="str">
        <f>'2022-Q1 Q2 Q3 q4'!A57</f>
        <v xml:space="preserve">Territorio di riferimento  </v>
      </c>
      <c r="B5" s="37" t="str">
        <f>'2022-Q1 Q2 Q3 q4'!B57</f>
        <v xml:space="preserve">  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Q5" s="3" t="str">
        <f>'2021 q1q2q3q4'!A57</f>
        <v xml:space="preserve">Territorio di riferimento  </v>
      </c>
      <c r="R5" s="37" t="str">
        <f>'2021 q1q2q3q4'!B57</f>
        <v xml:space="preserve">  </v>
      </c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</row>
    <row r="6" spans="1:30" x14ac:dyDescent="0.25">
      <c r="A6" s="12" t="str">
        <f>'2022-Q1 Q2 Q3 q4'!A58</f>
        <v xml:space="preserve">Abruzzo  </v>
      </c>
      <c r="B6" s="5">
        <v>72344.52</v>
      </c>
      <c r="C6" s="5">
        <v>789842.55999999994</v>
      </c>
      <c r="D6" s="5">
        <v>405329.24</v>
      </c>
      <c r="E6" s="5">
        <v>108755.07</v>
      </c>
      <c r="F6" s="5">
        <v>1313044.04</v>
      </c>
      <c r="G6" s="5">
        <v>760751.53</v>
      </c>
      <c r="H6" s="5">
        <v>637380.43999999994</v>
      </c>
      <c r="I6" s="5">
        <v>1205301.71</v>
      </c>
      <c r="J6" s="5">
        <v>3133436.0999999996</v>
      </c>
      <c r="K6" s="5">
        <v>354299.26</v>
      </c>
      <c r="L6" s="5">
        <v>7466.7599999999993</v>
      </c>
      <c r="M6" s="5">
        <v>71990.13</v>
      </c>
      <c r="N6" s="5">
        <v>8859941.3300000001</v>
      </c>
      <c r="O6" s="18">
        <v>2.0970332504087544E-2</v>
      </c>
      <c r="Q6" s="27" t="s">
        <v>18</v>
      </c>
      <c r="R6" s="5">
        <v>57546.92</v>
      </c>
      <c r="S6" s="5">
        <v>672809.68</v>
      </c>
      <c r="T6" s="5">
        <v>289728.78999999998</v>
      </c>
      <c r="U6" s="5">
        <v>100340.7</v>
      </c>
      <c r="V6" s="5">
        <v>904621.57000000007</v>
      </c>
      <c r="W6" s="5">
        <v>620252.02</v>
      </c>
      <c r="X6" s="5">
        <v>506100.4</v>
      </c>
      <c r="Y6" s="5">
        <v>1134918.3800000001</v>
      </c>
      <c r="Z6" s="5">
        <v>4001565.1599999997</v>
      </c>
      <c r="AA6" s="5">
        <v>311627.03000000003</v>
      </c>
      <c r="AB6" s="5">
        <v>56654.63</v>
      </c>
      <c r="AC6" s="5">
        <v>21796.34</v>
      </c>
      <c r="AD6" s="5">
        <v>8677961.5899999999</v>
      </c>
    </row>
    <row r="7" spans="1:30" x14ac:dyDescent="0.25">
      <c r="A7" s="12" t="str">
        <f>'2022-Q1 Q2 Q3 q4'!A59</f>
        <v xml:space="preserve">Pescara  </v>
      </c>
      <c r="B7" s="5">
        <v>16957.52</v>
      </c>
      <c r="C7" s="5">
        <v>95389.250000000015</v>
      </c>
      <c r="D7" s="5">
        <v>46633.03</v>
      </c>
      <c r="E7" s="5">
        <v>3658.61</v>
      </c>
      <c r="F7" s="5">
        <v>103162.49</v>
      </c>
      <c r="G7" s="5">
        <v>19943.550000000003</v>
      </c>
      <c r="H7" s="5">
        <v>39163.490000000005</v>
      </c>
      <c r="I7" s="5">
        <v>148416.31</v>
      </c>
      <c r="J7" s="5">
        <v>22570.44</v>
      </c>
      <c r="K7" s="5">
        <v>49184.82</v>
      </c>
      <c r="L7" s="5">
        <v>94.679999999999993</v>
      </c>
      <c r="M7" s="5">
        <v>13520.630000000001</v>
      </c>
      <c r="N7" s="5">
        <v>558694.78</v>
      </c>
      <c r="O7" s="18">
        <v>3.2743678073615556E-2</v>
      </c>
      <c r="Q7" s="27" t="s">
        <v>19</v>
      </c>
      <c r="R7" s="5">
        <v>13031.08</v>
      </c>
      <c r="S7" s="5">
        <v>83431.86</v>
      </c>
      <c r="T7" s="5">
        <v>38361.21</v>
      </c>
      <c r="U7" s="5">
        <v>14878.650000000001</v>
      </c>
      <c r="V7" s="5">
        <v>91900.32</v>
      </c>
      <c r="W7" s="5">
        <v>18918.66</v>
      </c>
      <c r="X7" s="5">
        <v>36197.069999999992</v>
      </c>
      <c r="Y7" s="5">
        <v>156897.18</v>
      </c>
      <c r="Z7" s="5">
        <v>27989.58</v>
      </c>
      <c r="AA7" s="5">
        <v>54370.57</v>
      </c>
      <c r="AB7" s="5">
        <v>1198.17</v>
      </c>
      <c r="AC7" s="5">
        <v>3806.7400000000002</v>
      </c>
      <c r="AD7" s="5">
        <v>540981.06999999995</v>
      </c>
    </row>
    <row r="8" spans="1:30" x14ac:dyDescent="0.25">
      <c r="A8" s="12" t="str">
        <f>'2022-Q1 Q2 Q3 q4'!A60</f>
        <v xml:space="preserve">Chieti  </v>
      </c>
      <c r="B8" s="5">
        <v>13005.1</v>
      </c>
      <c r="C8" s="5">
        <v>490444.55000000005</v>
      </c>
      <c r="D8" s="5">
        <v>50801.929999999993</v>
      </c>
      <c r="E8" s="5">
        <v>27707.840000000004</v>
      </c>
      <c r="F8" s="5">
        <v>334307.65999999997</v>
      </c>
      <c r="G8" s="5">
        <v>464438.16000000003</v>
      </c>
      <c r="H8" s="5">
        <v>307301.55</v>
      </c>
      <c r="I8" s="5">
        <v>519524.27</v>
      </c>
      <c r="J8" s="5">
        <v>2897351.48</v>
      </c>
      <c r="K8" s="5">
        <v>80351.86</v>
      </c>
      <c r="L8" s="5">
        <v>3025.66</v>
      </c>
      <c r="M8" s="5">
        <v>20171.309999999998</v>
      </c>
      <c r="N8" s="5">
        <v>5208431.3499999996</v>
      </c>
      <c r="O8" s="18">
        <v>-7.8724101195339957E-2</v>
      </c>
      <c r="Q8" s="27" t="s">
        <v>20</v>
      </c>
      <c r="R8" s="5">
        <v>10454.73</v>
      </c>
      <c r="S8" s="5">
        <v>399289.65</v>
      </c>
      <c r="T8" s="5">
        <v>44082.569999999992</v>
      </c>
      <c r="U8" s="5">
        <v>22072.22</v>
      </c>
      <c r="V8" s="5">
        <v>178226.83</v>
      </c>
      <c r="W8" s="5">
        <v>369790.91000000003</v>
      </c>
      <c r="X8" s="5">
        <v>231498.57</v>
      </c>
      <c r="Y8" s="5">
        <v>461591.54000000004</v>
      </c>
      <c r="Z8" s="5">
        <v>3808972.46</v>
      </c>
      <c r="AA8" s="5">
        <v>71128.36</v>
      </c>
      <c r="AB8" s="5">
        <v>50077.240000000005</v>
      </c>
      <c r="AC8" s="5">
        <v>6312.81</v>
      </c>
      <c r="AD8" s="5">
        <v>5653497.8900000006</v>
      </c>
    </row>
    <row r="12" spans="1:30" x14ac:dyDescent="0.25">
      <c r="A12" t="s">
        <v>60</v>
      </c>
      <c r="Q12" t="s">
        <v>60</v>
      </c>
    </row>
    <row r="13" spans="1:30" x14ac:dyDescent="0.25">
      <c r="A13" t="s">
        <v>67</v>
      </c>
      <c r="Q13" t="s">
        <v>64</v>
      </c>
    </row>
    <row r="15" spans="1:30" x14ac:dyDescent="0.25">
      <c r="A15" t="s">
        <v>2</v>
      </c>
      <c r="B15" t="s">
        <v>3</v>
      </c>
      <c r="C15" t="s">
        <v>4</v>
      </c>
      <c r="D15" t="s">
        <v>5</v>
      </c>
      <c r="E15" t="s">
        <v>6</v>
      </c>
      <c r="F15" t="s">
        <v>7</v>
      </c>
      <c r="G15" t="s">
        <v>8</v>
      </c>
      <c r="H15" t="s">
        <v>9</v>
      </c>
      <c r="I15" t="s">
        <v>10</v>
      </c>
      <c r="J15" t="s">
        <v>11</v>
      </c>
      <c r="K15" t="s">
        <v>12</v>
      </c>
      <c r="L15" t="s">
        <v>13</v>
      </c>
      <c r="M15" t="s">
        <v>14</v>
      </c>
      <c r="N15" t="s">
        <v>15</v>
      </c>
      <c r="Q15" t="s">
        <v>2</v>
      </c>
      <c r="R15" t="s">
        <v>3</v>
      </c>
      <c r="S15" t="s">
        <v>4</v>
      </c>
      <c r="T15" t="s">
        <v>5</v>
      </c>
      <c r="U15" t="s">
        <v>6</v>
      </c>
      <c r="V15" t="s">
        <v>7</v>
      </c>
      <c r="W15" t="s">
        <v>8</v>
      </c>
      <c r="X15" t="s">
        <v>9</v>
      </c>
      <c r="Y15" t="s">
        <v>10</v>
      </c>
      <c r="Z15" t="s">
        <v>11</v>
      </c>
      <c r="AA15" t="s">
        <v>12</v>
      </c>
      <c r="AB15" t="s">
        <v>13</v>
      </c>
      <c r="AC15" t="s">
        <v>14</v>
      </c>
      <c r="AD15" t="s">
        <v>15</v>
      </c>
    </row>
    <row r="16" spans="1:30" x14ac:dyDescent="0.25">
      <c r="A16" s="3" t="s">
        <v>16</v>
      </c>
      <c r="B16" s="27" t="s">
        <v>17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Q16" s="3" t="s">
        <v>16</v>
      </c>
      <c r="R16" s="28" t="s">
        <v>17</v>
      </c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30"/>
    </row>
    <row r="17" spans="1:30" x14ac:dyDescent="0.25">
      <c r="A17" s="4" t="s">
        <v>18</v>
      </c>
      <c r="B17" s="5">
        <v>204002.44</v>
      </c>
      <c r="C17" s="5">
        <v>438842</v>
      </c>
      <c r="D17" s="5">
        <v>427172.63</v>
      </c>
      <c r="E17" s="5">
        <v>321843.62</v>
      </c>
      <c r="F17" s="5">
        <v>1011425.98</v>
      </c>
      <c r="G17" s="5">
        <v>414152.31</v>
      </c>
      <c r="H17" s="5">
        <v>528276.72</v>
      </c>
      <c r="I17" s="5">
        <v>892261.95</v>
      </c>
      <c r="J17" s="5">
        <v>1002804.6699999999</v>
      </c>
      <c r="K17" s="5">
        <v>144798.26</v>
      </c>
      <c r="L17" s="5">
        <v>45885.57</v>
      </c>
      <c r="M17" s="5">
        <v>118152.35999999999</v>
      </c>
      <c r="N17" s="5">
        <v>5549618.4800000004</v>
      </c>
      <c r="O17" s="18">
        <v>0.16151212946380059</v>
      </c>
      <c r="Q17" s="27" t="s">
        <v>18</v>
      </c>
      <c r="R17" s="5">
        <v>183352.34999999998</v>
      </c>
      <c r="S17" s="5">
        <v>304087.59000000003</v>
      </c>
      <c r="T17" s="5">
        <v>306153.17</v>
      </c>
      <c r="U17" s="5">
        <v>238236.07</v>
      </c>
      <c r="V17" s="5">
        <v>856057.98</v>
      </c>
      <c r="W17" s="5">
        <v>374375.92000000004</v>
      </c>
      <c r="X17" s="5">
        <v>410317.46</v>
      </c>
      <c r="Y17" s="5">
        <v>820132.3</v>
      </c>
      <c r="Z17" s="5">
        <v>1114387.6099999999</v>
      </c>
      <c r="AA17" s="5">
        <v>102690.88999999998</v>
      </c>
      <c r="AB17" s="5">
        <v>33644.720000000001</v>
      </c>
      <c r="AC17" s="5">
        <v>34489.490000000005</v>
      </c>
      <c r="AD17" s="5">
        <v>4777925.55</v>
      </c>
    </row>
    <row r="18" spans="1:30" x14ac:dyDescent="0.25">
      <c r="A18" s="4" t="s">
        <v>19</v>
      </c>
      <c r="B18" s="5">
        <v>42539.99</v>
      </c>
      <c r="C18" s="5">
        <v>53502.950000000004</v>
      </c>
      <c r="D18" s="5">
        <v>56688.740000000005</v>
      </c>
      <c r="E18" s="5">
        <v>98666.01</v>
      </c>
      <c r="F18" s="5">
        <v>108817.31999999999</v>
      </c>
      <c r="G18" s="5">
        <v>69333.69</v>
      </c>
      <c r="H18" s="5">
        <v>39199.629999999997</v>
      </c>
      <c r="I18" s="5">
        <v>108881.34</v>
      </c>
      <c r="J18" s="5">
        <v>69612.14</v>
      </c>
      <c r="K18" s="5">
        <v>49302.11</v>
      </c>
      <c r="L18" s="5">
        <v>2427.9499999999998</v>
      </c>
      <c r="M18" s="5">
        <v>33396.51</v>
      </c>
      <c r="N18" s="5">
        <v>732368.3899999999</v>
      </c>
      <c r="O18" s="18">
        <v>0.31276190497358891</v>
      </c>
      <c r="Q18" s="27" t="s">
        <v>19</v>
      </c>
      <c r="R18" s="5">
        <v>33417.61</v>
      </c>
      <c r="S18" s="5">
        <v>40800.39</v>
      </c>
      <c r="T18" s="5">
        <v>47745.53</v>
      </c>
      <c r="U18" s="5">
        <v>72074.37</v>
      </c>
      <c r="V18" s="5">
        <v>78425.06</v>
      </c>
      <c r="W18" s="5">
        <v>64742.03</v>
      </c>
      <c r="X18" s="5">
        <v>33527.480000000003</v>
      </c>
      <c r="Y18" s="5">
        <v>97332.28</v>
      </c>
      <c r="Z18" s="5">
        <v>46701.5</v>
      </c>
      <c r="AA18" s="5">
        <v>30009.519999999997</v>
      </c>
      <c r="AB18" s="5">
        <v>2269.54</v>
      </c>
      <c r="AC18" s="5">
        <v>10838.37</v>
      </c>
      <c r="AD18" s="5">
        <v>557883.64</v>
      </c>
    </row>
    <row r="19" spans="1:30" x14ac:dyDescent="0.25">
      <c r="A19" s="4" t="s">
        <v>20</v>
      </c>
      <c r="B19" s="5">
        <v>118783.75</v>
      </c>
      <c r="C19" s="5">
        <v>160824.20000000001</v>
      </c>
      <c r="D19" s="5">
        <v>110203.4</v>
      </c>
      <c r="E19" s="5">
        <v>92183.579999999987</v>
      </c>
      <c r="F19" s="5">
        <v>315357.99</v>
      </c>
      <c r="G19" s="5">
        <v>223060.93000000002</v>
      </c>
      <c r="H19" s="5">
        <v>248147.71000000002</v>
      </c>
      <c r="I19" s="5">
        <v>465519.77</v>
      </c>
      <c r="J19" s="5">
        <v>785779.01</v>
      </c>
      <c r="K19" s="5">
        <v>28600.65</v>
      </c>
      <c r="L19" s="5">
        <v>35816.17</v>
      </c>
      <c r="M19" s="5">
        <v>36132.300000000003</v>
      </c>
      <c r="N19" s="5">
        <v>2620409.42</v>
      </c>
      <c r="O19" s="18">
        <v>6.3264069946066467E-2</v>
      </c>
      <c r="Q19" s="27" t="s">
        <v>20</v>
      </c>
      <c r="R19" s="5">
        <v>114215.06</v>
      </c>
      <c r="S19" s="5">
        <v>101868.39</v>
      </c>
      <c r="T19" s="5">
        <v>62006.87</v>
      </c>
      <c r="U19" s="5">
        <v>73378.78</v>
      </c>
      <c r="V19" s="5">
        <v>263274.04000000004</v>
      </c>
      <c r="W19" s="5">
        <v>200740.09000000003</v>
      </c>
      <c r="X19" s="5">
        <v>194130.35</v>
      </c>
      <c r="Y19" s="5">
        <v>484120.92999999993</v>
      </c>
      <c r="Z19" s="5">
        <v>912721.24</v>
      </c>
      <c r="AA19" s="5">
        <v>23798.92</v>
      </c>
      <c r="AB19" s="5">
        <v>24182.050000000003</v>
      </c>
      <c r="AC19" s="5">
        <v>10058.719999999999</v>
      </c>
      <c r="AD19" s="5">
        <v>2464495.41</v>
      </c>
    </row>
    <row r="20" spans="1:30" x14ac:dyDescent="0.25">
      <c r="A20" s="9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</row>
    <row r="21" spans="1:30" x14ac:dyDescent="0.25">
      <c r="A21" s="9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30" x14ac:dyDescent="0.25">
      <c r="A22" t="s">
        <v>39</v>
      </c>
      <c r="Q22" t="s">
        <v>38</v>
      </c>
    </row>
    <row r="24" spans="1:30" x14ac:dyDescent="0.25">
      <c r="A24" s="3" t="str">
        <f>+A5</f>
        <v xml:space="preserve">Territorio di riferimento  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Q24" s="3" t="s">
        <v>16</v>
      </c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</row>
    <row r="25" spans="1:30" x14ac:dyDescent="0.25">
      <c r="A25" s="3" t="str">
        <f>+A6</f>
        <v xml:space="preserve">Abruzzo  </v>
      </c>
      <c r="B25" s="5">
        <v>-131657.91999999998</v>
      </c>
      <c r="C25" s="5">
        <v>351000.55999999994</v>
      </c>
      <c r="D25" s="5">
        <v>-21843.390000000014</v>
      </c>
      <c r="E25" s="5">
        <v>-213088.55</v>
      </c>
      <c r="F25" s="5">
        <v>301618.06000000006</v>
      </c>
      <c r="G25" s="5">
        <v>346599.22000000003</v>
      </c>
      <c r="H25" s="5">
        <v>109103.71999999997</v>
      </c>
      <c r="I25" s="5">
        <v>313039.76</v>
      </c>
      <c r="J25" s="5">
        <v>2130631.4299999997</v>
      </c>
      <c r="K25" s="5">
        <v>209501</v>
      </c>
      <c r="L25" s="5">
        <v>-38418.81</v>
      </c>
      <c r="M25" s="5">
        <v>-46162.229999999981</v>
      </c>
      <c r="N25" s="5">
        <v>3310322.8499999996</v>
      </c>
      <c r="Q25" s="3" t="s">
        <v>18</v>
      </c>
      <c r="R25" s="5">
        <v>-125805.42999999998</v>
      </c>
      <c r="S25" s="5">
        <v>368722.09</v>
      </c>
      <c r="T25" s="5">
        <v>-16424.380000000005</v>
      </c>
      <c r="U25" s="5">
        <v>-137895.37</v>
      </c>
      <c r="V25" s="5">
        <v>48563.590000000084</v>
      </c>
      <c r="W25" s="5">
        <v>245876.09999999998</v>
      </c>
      <c r="X25" s="5">
        <v>95782.94</v>
      </c>
      <c r="Y25" s="5">
        <v>314786.08000000007</v>
      </c>
      <c r="Z25" s="5">
        <v>2887177.55</v>
      </c>
      <c r="AA25" s="5">
        <v>208936.14000000004</v>
      </c>
      <c r="AB25" s="5">
        <v>23009.909999999996</v>
      </c>
      <c r="AC25" s="5">
        <v>-12693.150000000005</v>
      </c>
      <c r="AD25" s="5">
        <v>3900036.04</v>
      </c>
    </row>
    <row r="26" spans="1:30" x14ac:dyDescent="0.25">
      <c r="A26" s="3" t="str">
        <f>+A7</f>
        <v xml:space="preserve">Pescara  </v>
      </c>
      <c r="B26" s="5">
        <v>-25582.469999999998</v>
      </c>
      <c r="C26" s="5">
        <v>41886.30000000001</v>
      </c>
      <c r="D26" s="5">
        <v>-10055.710000000006</v>
      </c>
      <c r="E26" s="5">
        <v>-95007.4</v>
      </c>
      <c r="F26" s="5">
        <v>-5654.8299999999872</v>
      </c>
      <c r="G26" s="5">
        <v>-49390.14</v>
      </c>
      <c r="H26" s="5">
        <v>-36.139999999992142</v>
      </c>
      <c r="I26" s="5">
        <v>39534.97</v>
      </c>
      <c r="J26" s="5">
        <v>-47041.7</v>
      </c>
      <c r="K26" s="5">
        <v>-117.29000000000087</v>
      </c>
      <c r="L26" s="5">
        <v>-2333.27</v>
      </c>
      <c r="M26" s="5">
        <v>-19875.88</v>
      </c>
      <c r="N26" s="5">
        <v>-173673.60999999987</v>
      </c>
      <c r="O26">
        <v>2022</v>
      </c>
      <c r="P26">
        <v>2021</v>
      </c>
      <c r="Q26" s="3" t="s">
        <v>19</v>
      </c>
      <c r="R26" s="5">
        <v>-20386.53</v>
      </c>
      <c r="S26" s="5">
        <v>42631.47</v>
      </c>
      <c r="T26" s="5">
        <v>-9384.32</v>
      </c>
      <c r="U26" s="5">
        <v>-57195.719999999994</v>
      </c>
      <c r="V26" s="5">
        <v>13475.260000000009</v>
      </c>
      <c r="W26" s="5">
        <v>-45823.369999999995</v>
      </c>
      <c r="X26" s="5">
        <v>2669.5899999999892</v>
      </c>
      <c r="Y26" s="5">
        <v>59564.899999999994</v>
      </c>
      <c r="Z26" s="5">
        <v>-18711.919999999998</v>
      </c>
      <c r="AA26" s="5">
        <v>24361.050000000003</v>
      </c>
      <c r="AB26" s="5">
        <v>-1071.3699999999999</v>
      </c>
      <c r="AC26" s="5">
        <v>-7031.630000000001</v>
      </c>
      <c r="AD26" s="5">
        <v>-16902.570000000065</v>
      </c>
    </row>
    <row r="27" spans="1:30" x14ac:dyDescent="0.25">
      <c r="A27" s="3" t="str">
        <f>+A8</f>
        <v xml:space="preserve">Chieti  </v>
      </c>
      <c r="B27" s="5">
        <v>-105778.65</v>
      </c>
      <c r="C27" s="5">
        <v>329620.35000000003</v>
      </c>
      <c r="D27" s="5">
        <v>-59401.47</v>
      </c>
      <c r="E27" s="5">
        <v>-64475.739999999983</v>
      </c>
      <c r="F27" s="5">
        <v>18949.669999999984</v>
      </c>
      <c r="G27" s="5">
        <v>241377.23</v>
      </c>
      <c r="H27" s="5">
        <v>59153.839999999967</v>
      </c>
      <c r="I27" s="5">
        <v>54004.5</v>
      </c>
      <c r="J27" s="5">
        <v>2111572.4699999997</v>
      </c>
      <c r="K27" s="5">
        <v>51751.21</v>
      </c>
      <c r="L27" s="5">
        <v>-32790.509999999995</v>
      </c>
      <c r="M27" s="5">
        <v>-15960.990000000005</v>
      </c>
      <c r="N27" s="5">
        <v>2588021.9299999997</v>
      </c>
      <c r="O27">
        <v>2022</v>
      </c>
      <c r="P27">
        <v>2021</v>
      </c>
      <c r="Q27" s="3" t="s">
        <v>20</v>
      </c>
      <c r="R27" s="5">
        <v>-103760.33</v>
      </c>
      <c r="S27" s="5">
        <v>297421.26</v>
      </c>
      <c r="T27" s="5">
        <v>-17924.30000000001</v>
      </c>
      <c r="U27" s="5">
        <v>-51306.559999999998</v>
      </c>
      <c r="V27" s="5">
        <v>-85047.21000000005</v>
      </c>
      <c r="W27" s="5">
        <v>169050.82</v>
      </c>
      <c r="X27" s="5">
        <v>37368.22</v>
      </c>
      <c r="Y27" s="5">
        <v>-22529.389999999898</v>
      </c>
      <c r="Z27" s="5">
        <v>2896251.2199999997</v>
      </c>
      <c r="AA27" s="5">
        <v>47329.440000000002</v>
      </c>
      <c r="AB27" s="5">
        <v>25895.190000000002</v>
      </c>
      <c r="AC27" s="5">
        <v>-3745.9099999999989</v>
      </c>
      <c r="AD27" s="5">
        <v>3189002.4800000004</v>
      </c>
    </row>
    <row r="30" spans="1:30" x14ac:dyDescent="0.25">
      <c r="A30" s="2" t="s">
        <v>22</v>
      </c>
    </row>
    <row r="39" spans="1:30" x14ac:dyDescent="0.25">
      <c r="B39" t="s">
        <v>3</v>
      </c>
      <c r="C39" t="s">
        <v>4</v>
      </c>
      <c r="D39" t="s">
        <v>5</v>
      </c>
      <c r="E39" t="s">
        <v>6</v>
      </c>
      <c r="F39" t="s">
        <v>7</v>
      </c>
      <c r="G39" t="s">
        <v>8</v>
      </c>
      <c r="H39" t="s">
        <v>9</v>
      </c>
      <c r="I39" t="s">
        <v>10</v>
      </c>
      <c r="J39" t="s">
        <v>11</v>
      </c>
      <c r="K39" t="s">
        <v>12</v>
      </c>
      <c r="L39" t="s">
        <v>13</v>
      </c>
      <c r="M39" t="s">
        <v>14</v>
      </c>
      <c r="N39" t="s">
        <v>15</v>
      </c>
      <c r="R39" t="s">
        <v>3</v>
      </c>
      <c r="S39" t="s">
        <v>4</v>
      </c>
      <c r="T39" t="s">
        <v>5</v>
      </c>
      <c r="U39" t="s">
        <v>6</v>
      </c>
      <c r="V39" t="s">
        <v>7</v>
      </c>
      <c r="W39" t="s">
        <v>8</v>
      </c>
      <c r="X39" t="s">
        <v>9</v>
      </c>
      <c r="Y39" t="s">
        <v>10</v>
      </c>
      <c r="Z39" t="s">
        <v>11</v>
      </c>
      <c r="AA39" t="s">
        <v>12</v>
      </c>
      <c r="AB39" t="s">
        <v>13</v>
      </c>
      <c r="AC39" t="s">
        <v>14</v>
      </c>
      <c r="AD39" t="s">
        <v>15</v>
      </c>
    </row>
    <row r="41" spans="1:30" x14ac:dyDescent="0.25">
      <c r="A41" t="str">
        <f t="shared" ref="A41" si="0">+Q26</f>
        <v xml:space="preserve">Pescara  </v>
      </c>
      <c r="B41">
        <v>-20386.53</v>
      </c>
      <c r="C41">
        <v>42631.47</v>
      </c>
      <c r="D41">
        <v>-9384.32</v>
      </c>
      <c r="E41">
        <v>-57195.719999999994</v>
      </c>
      <c r="F41">
        <v>13475.260000000009</v>
      </c>
      <c r="G41">
        <v>-45823.369999999995</v>
      </c>
      <c r="H41">
        <v>2669.5899999999892</v>
      </c>
      <c r="I41">
        <v>59564.899999999994</v>
      </c>
      <c r="J41">
        <v>-18711.919999999998</v>
      </c>
      <c r="K41">
        <v>24361.050000000003</v>
      </c>
      <c r="L41">
        <v>-1071.3699999999999</v>
      </c>
      <c r="M41">
        <v>-7031.630000000001</v>
      </c>
      <c r="N41">
        <v>-16902.570000000065</v>
      </c>
      <c r="O41">
        <v>2021</v>
      </c>
      <c r="Q41" t="s">
        <v>20</v>
      </c>
      <c r="R41">
        <v>-103760.33</v>
      </c>
      <c r="S41">
        <v>297421.26</v>
      </c>
      <c r="T41">
        <v>-17924.30000000001</v>
      </c>
      <c r="U41">
        <v>-51306.559999999998</v>
      </c>
      <c r="V41">
        <v>-85047.21000000005</v>
      </c>
      <c r="W41">
        <v>169050.82</v>
      </c>
      <c r="X41">
        <v>37368.22</v>
      </c>
      <c r="Y41">
        <v>-22529.389999999898</v>
      </c>
      <c r="Z41">
        <v>2896251.2199999997</v>
      </c>
      <c r="AA41">
        <v>47329.440000000002</v>
      </c>
      <c r="AB41">
        <v>25895.190000000002</v>
      </c>
      <c r="AC41">
        <v>-3745.9099999999989</v>
      </c>
      <c r="AD41">
        <v>3189002.4800000004</v>
      </c>
    </row>
    <row r="42" spans="1:30" x14ac:dyDescent="0.25">
      <c r="A42" t="str">
        <f t="shared" ref="A42" si="1">+A26</f>
        <v xml:space="preserve">Pescara  </v>
      </c>
      <c r="B42">
        <v>-25582.469999999998</v>
      </c>
      <c r="C42">
        <v>41886.30000000001</v>
      </c>
      <c r="D42">
        <v>-10055.710000000006</v>
      </c>
      <c r="E42">
        <v>-95007.4</v>
      </c>
      <c r="F42">
        <v>-5654.8299999999872</v>
      </c>
      <c r="G42">
        <v>-49390.14</v>
      </c>
      <c r="H42">
        <v>-36.139999999992142</v>
      </c>
      <c r="I42">
        <v>39534.97</v>
      </c>
      <c r="J42">
        <v>-47041.7</v>
      </c>
      <c r="K42">
        <v>-117.29000000000087</v>
      </c>
      <c r="L42">
        <v>-2333.27</v>
      </c>
      <c r="M42">
        <v>-19875.88</v>
      </c>
      <c r="N42">
        <v>-173673.60999999987</v>
      </c>
      <c r="O42">
        <v>2022</v>
      </c>
      <c r="Q42" t="s">
        <v>20</v>
      </c>
      <c r="R42">
        <v>-105778.65</v>
      </c>
      <c r="S42">
        <v>329620.35000000003</v>
      </c>
      <c r="T42">
        <v>-59401.47</v>
      </c>
      <c r="U42">
        <v>-64475.739999999983</v>
      </c>
      <c r="V42">
        <v>18949.669999999984</v>
      </c>
      <c r="W42">
        <v>241377.23</v>
      </c>
      <c r="X42">
        <v>59153.839999999967</v>
      </c>
      <c r="Y42">
        <v>54004.5</v>
      </c>
      <c r="Z42">
        <v>2111572.4699999997</v>
      </c>
      <c r="AA42">
        <v>51751.21</v>
      </c>
      <c r="AB42">
        <v>-32790.509999999995</v>
      </c>
      <c r="AC42">
        <v>-15960.990000000005</v>
      </c>
      <c r="AD42">
        <v>2588021.9299999997</v>
      </c>
    </row>
    <row r="85" spans="1:5" x14ac:dyDescent="0.25">
      <c r="A85" t="str">
        <f>+A7</f>
        <v xml:space="preserve">Pescara  </v>
      </c>
      <c r="B85" t="s">
        <v>29</v>
      </c>
      <c r="C85" t="s">
        <v>30</v>
      </c>
      <c r="D85" t="s">
        <v>31</v>
      </c>
      <c r="E85" t="s">
        <v>32</v>
      </c>
    </row>
    <row r="86" spans="1:5" x14ac:dyDescent="0.25">
      <c r="B86" s="10">
        <v>558694.78</v>
      </c>
      <c r="C86" s="10">
        <v>732368.3899999999</v>
      </c>
      <c r="D86" s="10">
        <v>-173673.60999999987</v>
      </c>
      <c r="E86" t="s">
        <v>43</v>
      </c>
    </row>
    <row r="87" spans="1:5" x14ac:dyDescent="0.25">
      <c r="B87" s="10">
        <v>540981.06999999995</v>
      </c>
      <c r="C87" s="10">
        <v>557883.64</v>
      </c>
      <c r="D87" s="10">
        <v>-16902.570000000065</v>
      </c>
      <c r="E87" t="s">
        <v>42</v>
      </c>
    </row>
    <row r="99" spans="1:5" x14ac:dyDescent="0.25">
      <c r="A99" t="str">
        <f>+A8</f>
        <v xml:space="preserve">Chieti  </v>
      </c>
      <c r="B99" t="s">
        <v>29</v>
      </c>
      <c r="C99" t="s">
        <v>30</v>
      </c>
      <c r="D99" t="s">
        <v>31</v>
      </c>
      <c r="E99" t="s">
        <v>32</v>
      </c>
    </row>
    <row r="100" spans="1:5" x14ac:dyDescent="0.25">
      <c r="B100" s="10">
        <v>5208431.3499999996</v>
      </c>
      <c r="C100" s="10">
        <v>2620409.42</v>
      </c>
      <c r="D100" s="10">
        <v>2588021.9299999997</v>
      </c>
      <c r="E100" t="s">
        <v>43</v>
      </c>
    </row>
    <row r="101" spans="1:5" x14ac:dyDescent="0.25">
      <c r="B101" s="10">
        <v>5653497.8900000006</v>
      </c>
      <c r="C101" s="10">
        <v>2464495.41</v>
      </c>
      <c r="D101" s="10">
        <v>3189002.4800000004</v>
      </c>
      <c r="E101" t="s">
        <v>42</v>
      </c>
    </row>
    <row r="104" spans="1:5" x14ac:dyDescent="0.25">
      <c r="D104" s="18">
        <v>-0.18845408674627329</v>
      </c>
    </row>
    <row r="116" spans="1:5" x14ac:dyDescent="0.25">
      <c r="A116" t="str">
        <f>+A17</f>
        <v xml:space="preserve">Abruzzo  </v>
      </c>
      <c r="B116" t="s">
        <v>29</v>
      </c>
      <c r="C116" t="s">
        <v>30</v>
      </c>
      <c r="D116" t="s">
        <v>31</v>
      </c>
      <c r="E116" t="s">
        <v>32</v>
      </c>
    </row>
    <row r="117" spans="1:5" x14ac:dyDescent="0.25">
      <c r="B117" s="10">
        <v>8859941.3300000001</v>
      </c>
      <c r="C117" s="10">
        <v>5549618.4800000004</v>
      </c>
      <c r="D117" s="10">
        <v>3310322.8499999996</v>
      </c>
      <c r="E117" t="s">
        <v>43</v>
      </c>
    </row>
    <row r="118" spans="1:5" x14ac:dyDescent="0.25">
      <c r="B118" s="10">
        <v>8677961.5899999999</v>
      </c>
      <c r="C118" s="10">
        <v>4777925.55</v>
      </c>
      <c r="D118" s="10">
        <v>3900036.04</v>
      </c>
      <c r="E118" t="s">
        <v>42</v>
      </c>
    </row>
  </sheetData>
  <mergeCells count="2">
    <mergeCell ref="B5:N5"/>
    <mergeCell ref="R5:AD5"/>
  </mergeCells>
  <pageMargins left="0.7" right="0.7" top="0.75" bottom="0.75" header="0.51180555555555496" footer="0.51180555555555496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2024-Q1</vt:lpstr>
      <vt:lpstr>saldoimportexport24</vt:lpstr>
      <vt:lpstr>2023-Q1 Q2 Q3 Q4 </vt:lpstr>
      <vt:lpstr>variazioni %</vt:lpstr>
      <vt:lpstr>saldoimportexport23</vt:lpstr>
      <vt:lpstr>2022-Q1 Q2 q3</vt:lpstr>
      <vt:lpstr>2022-Q1 Q2 Q3 q4</vt:lpstr>
      <vt:lpstr>2021 q1q2q3q4</vt:lpstr>
      <vt:lpstr>saldoimportexport22</vt:lpstr>
      <vt:lpstr>2020 q1q2q3q4</vt:lpstr>
      <vt:lpstr>2019 q1q2q3q4</vt:lpstr>
      <vt:lpstr>storico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Renato De Iuliis</cp:lastModifiedBy>
  <cp:revision>1</cp:revision>
  <dcterms:created xsi:type="dcterms:W3CDTF">2022-12-23T08:35:26Z</dcterms:created>
  <dcterms:modified xsi:type="dcterms:W3CDTF">2024-08-09T09:33:01Z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